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eltmate\Documents\Phillips 5ce Excel Templates &amp; Solutions Project Folder\Philips 5ce Excel\"/>
    </mc:Choice>
  </mc:AlternateContent>
  <bookViews>
    <workbookView xWindow="0" yWindow="0" windowWidth="28800" windowHeight="12210"/>
  </bookViews>
  <sheets>
    <sheet name="Given" sheetId="1" r:id="rId1"/>
    <sheet name="All Parts" sheetId="2" r:id="rId2"/>
  </sheets>
  <calcPr calcId="171027"/>
</workbook>
</file>

<file path=xl/calcChain.xml><?xml version="1.0" encoding="utf-8"?>
<calcChain xmlns="http://schemas.openxmlformats.org/spreadsheetml/2006/main">
  <c r="K25" i="2" l="1"/>
  <c r="C25" i="2"/>
  <c r="C58" i="2" s="1"/>
  <c r="D25" i="2"/>
  <c r="F25" i="2"/>
  <c r="D24" i="2"/>
  <c r="B24" i="2"/>
  <c r="C23" i="2"/>
  <c r="B23" i="2"/>
  <c r="B21" i="2"/>
  <c r="H21" i="2" s="1"/>
  <c r="H25" i="2" s="1"/>
  <c r="H27" i="2" s="1"/>
  <c r="F21" i="2"/>
  <c r="E21" i="2"/>
  <c r="E25" i="2" s="1"/>
  <c r="D21" i="2"/>
  <c r="J20" i="2"/>
  <c r="J25" i="2" s="1"/>
  <c r="J27" i="2" s="1"/>
  <c r="C46" i="2" s="1"/>
  <c r="C50" i="2" s="1"/>
  <c r="B20" i="2"/>
  <c r="C42" i="2" l="1"/>
  <c r="C49" i="2"/>
  <c r="B25" i="2"/>
  <c r="A4" i="2"/>
  <c r="C57" i="2" l="1"/>
  <c r="C59" i="2" s="1"/>
  <c r="C53" i="2"/>
  <c r="D27" i="2"/>
  <c r="L24" i="2"/>
  <c r="L23" i="2"/>
  <c r="L22" i="2"/>
  <c r="C39" i="2" l="1"/>
  <c r="C48" i="2"/>
  <c r="L21" i="2"/>
  <c r="L20" i="2" l="1"/>
  <c r="D46" i="2" l="1"/>
  <c r="K27" i="2"/>
  <c r="D59" i="2" l="1"/>
  <c r="L25" i="2"/>
  <c r="D53" i="2"/>
  <c r="E27" i="2" l="1"/>
  <c r="I27" i="2"/>
  <c r="D49" i="2" l="1"/>
  <c r="D42" i="2"/>
  <c r="D39" i="2"/>
  <c r="D48" i="2" l="1"/>
  <c r="D50" i="2"/>
</calcChain>
</file>

<file path=xl/sharedStrings.xml><?xml version="1.0" encoding="utf-8"?>
<sst xmlns="http://schemas.openxmlformats.org/spreadsheetml/2006/main" count="81" uniqueCount="68">
  <si>
    <t>Number of investors</t>
  </si>
  <si>
    <t>Amount invested by each investor</t>
  </si>
  <si>
    <t>Number of shares issues to each investor</t>
  </si>
  <si>
    <t xml:space="preserve">  Building</t>
  </si>
  <si>
    <t xml:space="preserve">  Equipment</t>
  </si>
  <si>
    <t xml:space="preserve">  Land</t>
  </si>
  <si>
    <t xml:space="preserve">     Cash paid for above purchases</t>
  </si>
  <si>
    <t xml:space="preserve">     15-year note signed for above purchases</t>
  </si>
  <si>
    <t>Cash</t>
  </si>
  <si>
    <t>Assets</t>
  </si>
  <si>
    <t>=</t>
  </si>
  <si>
    <t>Liabilities</t>
  </si>
  <si>
    <t>+</t>
  </si>
  <si>
    <t>Shareholders' Equity</t>
  </si>
  <si>
    <t>Contributed</t>
  </si>
  <si>
    <t>Equipment</t>
  </si>
  <si>
    <t>Land</t>
  </si>
  <si>
    <t>Payable</t>
  </si>
  <si>
    <t>Capital</t>
  </si>
  <si>
    <t>Supplies</t>
  </si>
  <si>
    <t>Building</t>
  </si>
  <si>
    <t>Notes</t>
  </si>
  <si>
    <t>Retained</t>
  </si>
  <si>
    <t>Earnings</t>
  </si>
  <si>
    <t>(a)</t>
  </si>
  <si>
    <t>(b)</t>
  </si>
  <si>
    <t>(d)</t>
  </si>
  <si>
    <t>(c)</t>
  </si>
  <si>
    <t>(e)</t>
  </si>
  <si>
    <t>Item</t>
  </si>
  <si>
    <t>Amount</t>
  </si>
  <si>
    <t>b) Total liabilities at end of month:</t>
  </si>
  <si>
    <t>a) Total assets at end of month:</t>
  </si>
  <si>
    <t>c) Total shareholders' equity at end of month:</t>
  </si>
  <si>
    <t>–</t>
  </si>
  <si>
    <t>Total shareholders' equity</t>
  </si>
  <si>
    <t>d) Cash balance at end of month</t>
  </si>
  <si>
    <t>See Part 2</t>
  </si>
  <si>
    <t>e. Total current assets at the end of the month.</t>
  </si>
  <si>
    <t>Totals</t>
  </si>
  <si>
    <t>Either:</t>
  </si>
  <si>
    <t>Or:</t>
  </si>
  <si>
    <t>Given Data</t>
  </si>
  <si>
    <t>(a) Cash collected for shares issued</t>
  </si>
  <si>
    <t>(b)  Cost of assets purchased:</t>
  </si>
  <si>
    <t xml:space="preserve">? </t>
  </si>
  <si>
    <t>(d)  Cash paid to purchases supplies</t>
  </si>
  <si>
    <t>Name:</t>
  </si>
  <si>
    <t>&lt;Type your name here&gt;</t>
  </si>
  <si>
    <t>Class:</t>
  </si>
  <si>
    <t>&lt;Type your class here&gt;</t>
  </si>
  <si>
    <t>Excel Templates Chapter 2</t>
  </si>
  <si>
    <t>HEALTHCARE SERVICES</t>
  </si>
  <si>
    <t>If an account is not affected, you may either enter 0 for that column or leave it blank</t>
  </si>
  <si>
    <t>1. Was Healthcare Services organized as a partnership or corporation? Explain</t>
  </si>
  <si>
    <t>2. Analyze transactions</t>
  </si>
  <si>
    <t>4. Fill in the missing values. The amounts with an X beside them will be checked for accuracy.</t>
  </si>
  <si>
    <t>3. Did you include the transaction between the two shareholders—event ( c )—in the spreadsheet? Why?</t>
  </si>
  <si>
    <t>Total current assets</t>
  </si>
  <si>
    <t xml:space="preserve">+ </t>
  </si>
  <si>
    <t>(c)  Cash received by a shareholder for selling his shares to another shareholder</t>
  </si>
  <si>
    <t>(e)  Cash received for sale of one hectare of land</t>
  </si>
  <si>
    <r>
      <t xml:space="preserve">Fill in the table below. If a row is </t>
    </r>
    <r>
      <rPr>
        <i/>
        <u/>
        <sz val="11"/>
        <color theme="1"/>
        <rFont val="Calibri"/>
        <family val="2"/>
        <scheme val="minor"/>
      </rPr>
      <t>entirely</t>
    </r>
    <r>
      <rPr>
        <i/>
        <sz val="11"/>
        <color theme="1"/>
        <rFont val="Calibri"/>
        <family val="2"/>
        <scheme val="minor"/>
      </rPr>
      <t xml:space="preserve"> correct, a check mark will appear in Column L.</t>
    </r>
  </si>
  <si>
    <t>Total assets</t>
  </si>
  <si>
    <t>Total liabilities</t>
  </si>
  <si>
    <t>CP2-1</t>
  </si>
  <si>
    <t>January, 2017 transactions:</t>
  </si>
  <si>
    <t>5. As of January 31, 2017, has the financing for HS’s investment in assets primarily come from liabilities or from shareholders’ equity?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</si>
</sst>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\+\ #,##0\ ;\ \-\ #,##0\ ;\ &quot;N/A&quot;"/>
    <numFmt numFmtId="167" formatCode="_(&quot;$&quot;* #,##0_);_(&quot;$&quot;* \(#,##0\);_(&quot;$&quot;* &quot;-&quot;??_);_(@_)"/>
    <numFmt numFmtId="168" formatCode="_(* #,##0_);_(* \(#,##0\);_(* &quot;-&quot;??_);_(@_)"/>
    <numFmt numFmtId="169" formatCode="#,##0\ ;\(#,##0\);\-0\-\ "/>
    <numFmt numFmtId="170" formatCode="\ &quot;$&quot;* #,##0\ ;\ &quot;$&quot;* \(#,##0\);\ &quot;$&quot;* \-0\-\ "/>
    <numFmt numFmtId="171" formatCode="\+\ #,##0\ ;\ \-\ #,##0\ ;\ &quot;no change 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rgb="FFFF0000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0" fillId="2" borderId="0" xfId="0" applyFont="1" applyFill="1"/>
    <xf numFmtId="0" fontId="0" fillId="2" borderId="0" xfId="0" applyFill="1" applyAlignment="1">
      <alignment wrapText="1"/>
    </xf>
    <xf numFmtId="0" fontId="7" fillId="2" borderId="0" xfId="0" applyFont="1" applyFill="1" applyProtection="1">
      <protection locked="0"/>
    </xf>
    <xf numFmtId="0" fontId="7" fillId="2" borderId="0" xfId="0" quotePrefix="1" applyFont="1" applyFill="1" applyBorder="1" applyAlignment="1">
      <alignment horizontal="left"/>
    </xf>
    <xf numFmtId="0" fontId="0" fillId="2" borderId="0" xfId="0" applyFill="1" applyAlignment="1">
      <alignment horizontal="center"/>
    </xf>
    <xf numFmtId="169" fontId="0" fillId="2" borderId="0" xfId="0" applyNumberFormat="1" applyFill="1" applyAlignment="1"/>
    <xf numFmtId="170" fontId="0" fillId="2" borderId="0" xfId="0" applyNumberFormat="1" applyFill="1" applyAlignment="1"/>
    <xf numFmtId="0" fontId="0" fillId="2" borderId="0" xfId="0" applyFill="1" applyAlignment="1">
      <alignment horizontal="left" indent="3"/>
    </xf>
    <xf numFmtId="169" fontId="0" fillId="2" borderId="0" xfId="0" applyNumberFormat="1" applyFill="1" applyAlignment="1">
      <alignment horizontal="right"/>
    </xf>
    <xf numFmtId="0" fontId="2" fillId="2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7" fillId="2" borderId="0" xfId="0" quotePrefix="1" applyFont="1" applyFill="1" applyBorder="1" applyAlignment="1" applyProtection="1">
      <alignment horizontal="left"/>
      <protection locked="0"/>
    </xf>
    <xf numFmtId="0" fontId="9" fillId="2" borderId="0" xfId="0" applyFont="1" applyFill="1" applyProtection="1">
      <protection locked="0"/>
    </xf>
    <xf numFmtId="0" fontId="11" fillId="2" borderId="0" xfId="0" applyFont="1" applyFill="1" applyProtection="1">
      <protection hidden="1"/>
    </xf>
    <xf numFmtId="171" fontId="0" fillId="0" borderId="2" xfId="0" quotePrefix="1" applyNumberFormat="1" applyFont="1" applyFill="1" applyBorder="1" applyAlignment="1" applyProtection="1">
      <alignment horizontal="right"/>
      <protection locked="0"/>
    </xf>
    <xf numFmtId="171" fontId="0" fillId="0" borderId="0" xfId="0" quotePrefix="1" applyNumberFormat="1" applyFont="1" applyFill="1" applyBorder="1" applyAlignment="1" applyProtection="1">
      <alignment horizontal="right"/>
      <protection locked="0"/>
    </xf>
    <xf numFmtId="0" fontId="0" fillId="2" borderId="0" xfId="0" quotePrefix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0" fillId="2" borderId="0" xfId="0" applyFont="1" applyFill="1" applyAlignment="1" applyProtection="1">
      <alignment horizontal="center"/>
      <protection locked="0"/>
    </xf>
    <xf numFmtId="0" fontId="0" fillId="2" borderId="0" xfId="0" quotePrefix="1" applyFont="1" applyFill="1" applyAlignment="1" applyProtection="1">
      <alignment horizontal="left"/>
      <protection locked="0"/>
    </xf>
    <xf numFmtId="166" fontId="0" fillId="0" borderId="3" xfId="0" applyNumberFormat="1" applyFill="1" applyBorder="1" applyProtection="1">
      <protection locked="0"/>
    </xf>
    <xf numFmtId="166" fontId="0" fillId="0" borderId="0" xfId="0" applyNumberFormat="1" applyFill="1" applyProtection="1">
      <protection locked="0"/>
    </xf>
    <xf numFmtId="0" fontId="0" fillId="2" borderId="0" xfId="0" applyFont="1" applyFill="1" applyAlignment="1" applyProtection="1">
      <protection locked="0"/>
    </xf>
    <xf numFmtId="0" fontId="0" fillId="2" borderId="0" xfId="0" applyFont="1" applyFill="1" applyAlignment="1" applyProtection="1">
      <alignment horizontal="left" indent="1"/>
      <protection locked="0"/>
    </xf>
    <xf numFmtId="0" fontId="0" fillId="0" borderId="0" xfId="0" applyFill="1" applyProtection="1">
      <protection locked="0"/>
    </xf>
    <xf numFmtId="167" fontId="0" fillId="0" borderId="0" xfId="2" applyNumberFormat="1" applyFont="1" applyFill="1" applyProtection="1">
      <protection locked="0"/>
    </xf>
    <xf numFmtId="0" fontId="6" fillId="2" borderId="0" xfId="0" applyFont="1" applyFill="1" applyAlignment="1" applyProtection="1">
      <alignment horizontal="center"/>
      <protection locked="0"/>
    </xf>
    <xf numFmtId="168" fontId="0" fillId="0" borderId="0" xfId="1" applyNumberFormat="1" applyFont="1" applyFill="1" applyProtection="1">
      <protection locked="0"/>
    </xf>
    <xf numFmtId="0" fontId="0" fillId="2" borderId="0" xfId="0" applyFill="1" applyAlignment="1" applyProtection="1">
      <alignment wrapText="1"/>
      <protection locked="0"/>
    </xf>
    <xf numFmtId="167" fontId="0" fillId="0" borderId="3" xfId="2" applyNumberFormat="1" applyFont="1" applyFill="1" applyBorder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0" fillId="2" borderId="0" xfId="0" quotePrefix="1" applyFill="1" applyAlignment="1" applyProtection="1">
      <alignment horizontal="right"/>
      <protection locked="0"/>
    </xf>
    <xf numFmtId="171" fontId="0" fillId="0" borderId="3" xfId="0" applyNumberFormat="1" applyFill="1" applyBorder="1" applyProtection="1">
      <protection locked="0"/>
    </xf>
    <xf numFmtId="1" fontId="7" fillId="2" borderId="4" xfId="1" quotePrefix="1" applyNumberFormat="1" applyFont="1" applyFill="1" applyBorder="1" applyAlignment="1">
      <alignment horizontal="center" vertical="top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6</xdr:row>
      <xdr:rowOff>76200</xdr:rowOff>
    </xdr:from>
    <xdr:to>
      <xdr:col>9</xdr:col>
      <xdr:colOff>704850</xdr:colOff>
      <xdr:row>10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61925" y="1219200"/>
          <a:ext cx="569595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Healthcare Services was organized as a corporation.  Only a corporation issues shares to its owners in exchange for their investment, as Healthcare Services did in transaction (a).</a:t>
          </a:r>
        </a:p>
      </xdr:txBody>
    </xdr:sp>
    <xdr:clientData/>
  </xdr:twoCellAnchor>
  <xdr:twoCellAnchor>
    <xdr:from>
      <xdr:col>1</xdr:col>
      <xdr:colOff>0</xdr:colOff>
      <xdr:row>29</xdr:row>
      <xdr:rowOff>57150</xdr:rowOff>
    </xdr:from>
    <xdr:to>
      <xdr:col>11</xdr:col>
      <xdr:colOff>104775</xdr:colOff>
      <xdr:row>32</xdr:row>
      <xdr:rowOff>123825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8600" y="5715000"/>
          <a:ext cx="6562725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transaction between the two shareholders (event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was not included in the spreadsheet.  Because event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occurs between the owners and others, the separate entity assumption implies this transaction does not affect the business.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61</xdr:row>
      <xdr:rowOff>57151</xdr:rowOff>
    </xdr:from>
    <xdr:to>
      <xdr:col>12</xdr:col>
      <xdr:colOff>466725</xdr:colOff>
      <xdr:row>63</xdr:row>
      <xdr:rowOff>171450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8600" y="12420601"/>
          <a:ext cx="7153275" cy="4952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of January 31, 2017, the financing for HS’s assets came primarily from liabilities.  For HS, the liabilities financed $80,000 of its assets and shareholders’ equity financed $40,000.</a:t>
          </a:r>
        </a:p>
      </xdr:txBody>
    </xdr:sp>
    <xdr:clientData/>
  </xdr:twoCellAnchor>
  <xdr:twoCellAnchor editAs="absolute">
    <xdr:from>
      <xdr:col>1</xdr:col>
      <xdr:colOff>3</xdr:colOff>
      <xdr:row>25</xdr:row>
      <xdr:rowOff>57149</xdr:rowOff>
    </xdr:from>
    <xdr:to>
      <xdr:col>5</xdr:col>
      <xdr:colOff>704853</xdr:colOff>
      <xdr:row>25</xdr:row>
      <xdr:rowOff>285750</xdr:rowOff>
    </xdr:to>
    <xdr:sp macro="" textlink="">
      <xdr:nvSpPr>
        <xdr:cNvPr id="5" name="Left Brac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6200000">
          <a:off x="2043115" y="3024187"/>
          <a:ext cx="228601" cy="3857625"/>
        </a:xfrm>
        <a:prstGeom prst="leftBrace">
          <a:avLst>
            <a:gd name="adj1" fmla="val 33333"/>
            <a:gd name="adj2" fmla="val 5158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7</xdr:col>
      <xdr:colOff>9528</xdr:colOff>
      <xdr:row>25</xdr:row>
      <xdr:rowOff>66672</xdr:rowOff>
    </xdr:from>
    <xdr:to>
      <xdr:col>7</xdr:col>
      <xdr:colOff>733426</xdr:colOff>
      <xdr:row>25</xdr:row>
      <xdr:rowOff>285749</xdr:rowOff>
    </xdr:to>
    <xdr:sp macro="" textlink="">
      <xdr:nvSpPr>
        <xdr:cNvPr id="6" name="Left Brac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6200000">
          <a:off x="4529138" y="4595812"/>
          <a:ext cx="219077" cy="723898"/>
        </a:xfrm>
        <a:prstGeom prst="leftBrace">
          <a:avLst>
            <a:gd name="adj1" fmla="val 33333"/>
            <a:gd name="adj2" fmla="val 4840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8</xdr:col>
      <xdr:colOff>171453</xdr:colOff>
      <xdr:row>25</xdr:row>
      <xdr:rowOff>66673</xdr:rowOff>
    </xdr:from>
    <xdr:to>
      <xdr:col>10</xdr:col>
      <xdr:colOff>695324</xdr:colOff>
      <xdr:row>25</xdr:row>
      <xdr:rowOff>285750</xdr:rowOff>
    </xdr:to>
    <xdr:sp macro="" textlink="">
      <xdr:nvSpPr>
        <xdr:cNvPr id="7" name="Left Brac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rot="16200000">
          <a:off x="5800725" y="4229101"/>
          <a:ext cx="219077" cy="1457321"/>
        </a:xfrm>
        <a:prstGeom prst="leftBrace">
          <a:avLst>
            <a:gd name="adj1" fmla="val 33333"/>
            <a:gd name="adj2" fmla="val 30762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21"/>
  <sheetViews>
    <sheetView tabSelected="1" workbookViewId="0"/>
  </sheetViews>
  <sheetFormatPr defaultRowHeight="15" x14ac:dyDescent="0.25"/>
  <cols>
    <col min="1" max="1" width="53.140625" style="1" bestFit="1" customWidth="1"/>
    <col min="2" max="16384" width="9.140625" style="1"/>
  </cols>
  <sheetData>
    <row r="1" spans="1:2" x14ac:dyDescent="0.25">
      <c r="A1" s="4" t="s">
        <v>51</v>
      </c>
      <c r="B1" s="2"/>
    </row>
    <row r="2" spans="1:2" x14ac:dyDescent="0.25">
      <c r="A2" s="5" t="s">
        <v>65</v>
      </c>
      <c r="B2" s="2"/>
    </row>
    <row r="3" spans="1:2" x14ac:dyDescent="0.25">
      <c r="A3" s="5"/>
      <c r="B3" s="2"/>
    </row>
    <row r="4" spans="1:2" ht="21" customHeight="1" x14ac:dyDescent="0.25">
      <c r="A4" s="44" t="s">
        <v>42</v>
      </c>
      <c r="B4" s="44"/>
    </row>
    <row r="5" spans="1:2" ht="21" customHeight="1" x14ac:dyDescent="0.25">
      <c r="A5" s="6" t="s">
        <v>52</v>
      </c>
      <c r="B5" s="6"/>
    </row>
    <row r="7" spans="1:2" x14ac:dyDescent="0.25">
      <c r="A7" s="1" t="s">
        <v>0</v>
      </c>
      <c r="B7" s="7">
        <v>4</v>
      </c>
    </row>
    <row r="8" spans="1:2" x14ac:dyDescent="0.25">
      <c r="A8" s="1" t="s">
        <v>1</v>
      </c>
      <c r="B8" s="8">
        <v>10000</v>
      </c>
    </row>
    <row r="9" spans="1:2" x14ac:dyDescent="0.25">
      <c r="A9" s="1" t="s">
        <v>2</v>
      </c>
      <c r="B9" s="7">
        <v>8000</v>
      </c>
    </row>
    <row r="11" spans="1:2" x14ac:dyDescent="0.25">
      <c r="A11" s="1" t="s">
        <v>66</v>
      </c>
    </row>
    <row r="12" spans="1:2" x14ac:dyDescent="0.25">
      <c r="A12" s="1" t="s">
        <v>43</v>
      </c>
      <c r="B12" s="8">
        <v>40000</v>
      </c>
    </row>
    <row r="13" spans="1:2" x14ac:dyDescent="0.25">
      <c r="A13" s="1" t="s">
        <v>44</v>
      </c>
    </row>
    <row r="14" spans="1:2" x14ac:dyDescent="0.25">
      <c r="A14" s="9" t="s">
        <v>3</v>
      </c>
      <c r="B14" s="7">
        <v>65000</v>
      </c>
    </row>
    <row r="15" spans="1:2" x14ac:dyDescent="0.25">
      <c r="A15" s="9" t="s">
        <v>4</v>
      </c>
      <c r="B15" s="7">
        <v>16000</v>
      </c>
    </row>
    <row r="16" spans="1:2" x14ac:dyDescent="0.25">
      <c r="A16" s="9" t="s">
        <v>5</v>
      </c>
      <c r="B16" s="7">
        <v>12000</v>
      </c>
    </row>
    <row r="17" spans="1:2" x14ac:dyDescent="0.25">
      <c r="A17" s="1" t="s">
        <v>6</v>
      </c>
      <c r="B17" s="7">
        <v>13000</v>
      </c>
    </row>
    <row r="18" spans="1:2" x14ac:dyDescent="0.25">
      <c r="A18" s="1" t="s">
        <v>7</v>
      </c>
      <c r="B18" s="10" t="s">
        <v>45</v>
      </c>
    </row>
    <row r="19" spans="1:2" ht="30" x14ac:dyDescent="0.25">
      <c r="A19" s="3" t="s">
        <v>60</v>
      </c>
      <c r="B19" s="7">
        <v>5000</v>
      </c>
    </row>
    <row r="20" spans="1:2" x14ac:dyDescent="0.25">
      <c r="A20" s="1" t="s">
        <v>46</v>
      </c>
      <c r="B20" s="7">
        <v>3000</v>
      </c>
    </row>
    <row r="21" spans="1:2" x14ac:dyDescent="0.25">
      <c r="A21" s="1" t="s">
        <v>61</v>
      </c>
      <c r="B21" s="7">
        <v>4000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61"/>
  <sheetViews>
    <sheetView workbookViewId="0"/>
  </sheetViews>
  <sheetFormatPr defaultRowHeight="15" x14ac:dyDescent="0.25"/>
  <cols>
    <col min="1" max="1" width="3.42578125" style="14" bestFit="1" customWidth="1"/>
    <col min="2" max="2" width="13.85546875" style="14" bestFit="1" customWidth="1"/>
    <col min="3" max="6" width="11.140625" style="14" customWidth="1"/>
    <col min="7" max="7" width="2.140625" style="14" bestFit="1" customWidth="1"/>
    <col min="8" max="8" width="11.140625" style="14" customWidth="1"/>
    <col min="9" max="9" width="2.85546875" style="14" customWidth="1"/>
    <col min="10" max="11" width="11.140625" style="14" customWidth="1"/>
    <col min="12" max="12" width="3.42578125" style="14" bestFit="1" customWidth="1"/>
    <col min="13" max="16384" width="9.140625" style="14"/>
  </cols>
  <sheetData>
    <row r="1" spans="1:3" x14ac:dyDescent="0.25">
      <c r="A1" s="11" t="s">
        <v>47</v>
      </c>
      <c r="B1" s="12"/>
      <c r="C1" s="13" t="s">
        <v>48</v>
      </c>
    </row>
    <row r="2" spans="1:3" x14ac:dyDescent="0.25">
      <c r="A2" s="11" t="s">
        <v>49</v>
      </c>
      <c r="B2" s="12"/>
      <c r="C2" s="13" t="s">
        <v>50</v>
      </c>
    </row>
    <row r="3" spans="1:3" x14ac:dyDescent="0.25">
      <c r="A3" s="4" t="s">
        <v>51</v>
      </c>
      <c r="B3" s="12"/>
    </row>
    <row r="4" spans="1:3" x14ac:dyDescent="0.25">
      <c r="A4" s="15" t="str">
        <f>Given!A2</f>
        <v>CP2-1</v>
      </c>
      <c r="B4" s="12"/>
    </row>
    <row r="6" spans="1:3" x14ac:dyDescent="0.25">
      <c r="A6" s="14" t="s">
        <v>54</v>
      </c>
    </row>
    <row r="13" spans="1:3" x14ac:dyDescent="0.25">
      <c r="A13" s="20" t="s">
        <v>55</v>
      </c>
      <c r="B13" s="12"/>
    </row>
    <row r="14" spans="1:3" x14ac:dyDescent="0.25">
      <c r="B14" s="16" t="s">
        <v>62</v>
      </c>
    </row>
    <row r="15" spans="1:3" x14ac:dyDescent="0.25">
      <c r="B15" s="16" t="s">
        <v>53</v>
      </c>
    </row>
    <row r="17" spans="1:12" ht="15.75" thickBot="1" x14ac:dyDescent="0.3">
      <c r="B17" s="45" t="s">
        <v>9</v>
      </c>
      <c r="C17" s="45"/>
      <c r="D17" s="45"/>
      <c r="E17" s="45"/>
      <c r="F17" s="45"/>
      <c r="G17" s="41" t="s">
        <v>10</v>
      </c>
      <c r="H17" s="41" t="s">
        <v>11</v>
      </c>
      <c r="I17" s="21" t="s">
        <v>12</v>
      </c>
      <c r="J17" s="46" t="s">
        <v>13</v>
      </c>
      <c r="K17" s="46"/>
    </row>
    <row r="18" spans="1:12" x14ac:dyDescent="0.25">
      <c r="B18" s="22"/>
      <c r="C18" s="22"/>
      <c r="D18" s="22"/>
      <c r="E18" s="22"/>
      <c r="F18" s="22"/>
      <c r="G18" s="23"/>
      <c r="H18" s="24" t="s">
        <v>21</v>
      </c>
      <c r="I18" s="22"/>
      <c r="J18" s="25" t="s">
        <v>14</v>
      </c>
      <c r="K18" s="25" t="s">
        <v>22</v>
      </c>
    </row>
    <row r="19" spans="1:12" x14ac:dyDescent="0.25">
      <c r="B19" s="26" t="s">
        <v>8</v>
      </c>
      <c r="C19" s="26" t="s">
        <v>19</v>
      </c>
      <c r="D19" s="26" t="s">
        <v>16</v>
      </c>
      <c r="E19" s="26" t="s">
        <v>20</v>
      </c>
      <c r="F19" s="26" t="s">
        <v>15</v>
      </c>
      <c r="G19" s="27"/>
      <c r="H19" s="26" t="s">
        <v>17</v>
      </c>
      <c r="I19" s="24"/>
      <c r="J19" s="26" t="s">
        <v>18</v>
      </c>
      <c r="K19" s="26" t="s">
        <v>23</v>
      </c>
    </row>
    <row r="20" spans="1:12" x14ac:dyDescent="0.25">
      <c r="A20" s="12" t="s">
        <v>24</v>
      </c>
      <c r="B20" s="18">
        <f>Given!B12</f>
        <v>40000</v>
      </c>
      <c r="C20" s="18"/>
      <c r="D20" s="18"/>
      <c r="E20" s="18"/>
      <c r="F20" s="18"/>
      <c r="G20" s="40" t="s">
        <v>10</v>
      </c>
      <c r="H20" s="18"/>
      <c r="J20" s="18">
        <f>Given!B12</f>
        <v>40000</v>
      </c>
      <c r="K20" s="18"/>
      <c r="L20" s="17" t="str">
        <f>IF(AND(B20= 40000,C20= 0,D20= 0,E20= 0,F20= 0,G20="=",H20= 0,I20= 0,J20= 40000,K20= 0),"P","O")</f>
        <v>P</v>
      </c>
    </row>
    <row r="21" spans="1:12" x14ac:dyDescent="0.25">
      <c r="A21" s="28" t="s">
        <v>25</v>
      </c>
      <c r="B21" s="18">
        <f>-Given!B17</f>
        <v>-13000</v>
      </c>
      <c r="C21" s="18"/>
      <c r="D21" s="18">
        <f>Given!B16</f>
        <v>12000</v>
      </c>
      <c r="E21" s="18">
        <f>Given!B14</f>
        <v>65000</v>
      </c>
      <c r="F21" s="18">
        <f>Given!B15</f>
        <v>16000</v>
      </c>
      <c r="G21" s="40" t="s">
        <v>10</v>
      </c>
      <c r="H21" s="18">
        <f>SUM(B21:F21)</f>
        <v>80000</v>
      </c>
      <c r="J21" s="18"/>
      <c r="K21" s="18"/>
      <c r="L21" s="17" t="str">
        <f>IF(AND(B21=-13000,C21= 0,D21= 12000,E21= 65000,F21= 16000,G21="=",H21= 80000,I21= 0,J21= 0,K21= 0),"P","O")</f>
        <v>P</v>
      </c>
    </row>
    <row r="22" spans="1:12" x14ac:dyDescent="0.25">
      <c r="A22" s="28" t="s">
        <v>27</v>
      </c>
      <c r="B22" s="18"/>
      <c r="C22" s="18"/>
      <c r="D22" s="18"/>
      <c r="E22" s="18"/>
      <c r="F22" s="18"/>
      <c r="G22" s="40" t="s">
        <v>10</v>
      </c>
      <c r="H22" s="18"/>
      <c r="J22" s="18"/>
      <c r="K22" s="18"/>
      <c r="L22" s="17" t="str">
        <f>IF(AND(B22= 0,C22= 0,D22= 0,E22= 0,F22= 0,G22="=",H22= 0,I22= 0,J22= 0,K22= 0),"P","O")</f>
        <v>P</v>
      </c>
    </row>
    <row r="23" spans="1:12" x14ac:dyDescent="0.25">
      <c r="A23" s="28" t="s">
        <v>26</v>
      </c>
      <c r="B23" s="18">
        <f>-Given!B20</f>
        <v>-3000</v>
      </c>
      <c r="C23" s="18">
        <f>Given!B20</f>
        <v>3000</v>
      </c>
      <c r="D23" s="18"/>
      <c r="E23" s="18"/>
      <c r="F23" s="18"/>
      <c r="G23" s="40" t="s">
        <v>10</v>
      </c>
      <c r="H23" s="18"/>
      <c r="J23" s="18"/>
      <c r="K23" s="18"/>
      <c r="L23" s="17" t="str">
        <f>IF(AND(B23=-3000,C23= 3000,D23= 0,E23= 0,F23= 0,G23="=",H23= 0,I23= 0,J23= 0,K23= 0),"P","O")</f>
        <v>P</v>
      </c>
    </row>
    <row r="24" spans="1:12" x14ac:dyDescent="0.25">
      <c r="A24" s="28" t="s">
        <v>28</v>
      </c>
      <c r="B24" s="19">
        <f>Given!B21</f>
        <v>4000</v>
      </c>
      <c r="C24" s="19"/>
      <c r="D24" s="19">
        <f>-Given!B21</f>
        <v>-4000</v>
      </c>
      <c r="E24" s="19"/>
      <c r="F24" s="19"/>
      <c r="G24" s="40" t="s">
        <v>10</v>
      </c>
      <c r="H24" s="19"/>
      <c r="J24" s="19"/>
      <c r="K24" s="19"/>
      <c r="L24" s="17" t="str">
        <f>IF(AND(B24= 4000,C24= 0,D24=-4000,E24= 0,F24= 0,G24="=",H24= 0,I24= 0,J24= 0,K24= 0),"P","O")</f>
        <v>P</v>
      </c>
    </row>
    <row r="25" spans="1:12" ht="15.75" thickBot="1" x14ac:dyDescent="0.3">
      <c r="B25" s="43">
        <f t="shared" ref="B25:F25" si="0">SUM(B20:B24)</f>
        <v>28000</v>
      </c>
      <c r="C25" s="43">
        <f t="shared" si="0"/>
        <v>3000</v>
      </c>
      <c r="D25" s="43">
        <f t="shared" si="0"/>
        <v>8000</v>
      </c>
      <c r="E25" s="43">
        <f t="shared" si="0"/>
        <v>65000</v>
      </c>
      <c r="F25" s="43">
        <f t="shared" si="0"/>
        <v>16000</v>
      </c>
      <c r="G25" s="40" t="s">
        <v>10</v>
      </c>
      <c r="H25" s="43">
        <f>SUM(H20:H24)</f>
        <v>80000</v>
      </c>
      <c r="J25" s="43">
        <f t="shared" ref="J25" si="1">SUM(J20:J24)</f>
        <v>40000</v>
      </c>
      <c r="K25" s="43">
        <f>SUM(K20:K24)</f>
        <v>0</v>
      </c>
      <c r="L25" s="17" t="str">
        <f>IF(AND(B25= 28000,C25= 3000,D25= 8000,E25= 65000,F25= 16000,G25="=",H25= 80000,I25= 0,J25= 40000,K25= 0),"P","O")</f>
        <v>P</v>
      </c>
    </row>
    <row r="26" spans="1:12" ht="24" customHeight="1" thickTop="1" x14ac:dyDescent="0.25">
      <c r="G26" s="40"/>
    </row>
    <row r="27" spans="1:12" x14ac:dyDescent="0.25">
      <c r="B27" s="14" t="s">
        <v>39</v>
      </c>
      <c r="D27" s="30">
        <f>SUM(B25:F25)</f>
        <v>120000</v>
      </c>
      <c r="E27" s="17" t="str">
        <f>IF(ISBLANK(D27),"O",IF(D27= 120000,"P","O"))</f>
        <v>P</v>
      </c>
      <c r="G27" s="40" t="s">
        <v>10</v>
      </c>
      <c r="H27" s="30">
        <f>H25</f>
        <v>80000</v>
      </c>
      <c r="I27" s="17" t="str">
        <f>IF(ISBLANK(H27),"O",IF(H27= 80000,"P","O"))</f>
        <v>P</v>
      </c>
      <c r="J27" s="30">
        <f>J25+K25</f>
        <v>40000</v>
      </c>
      <c r="K27" s="17" t="str">
        <f>IF(ISBLANK(J27),"O",IF(J27= 40000,"P","O"))</f>
        <v>P</v>
      </c>
    </row>
    <row r="29" spans="1:12" x14ac:dyDescent="0.25">
      <c r="A29" s="14" t="s">
        <v>57</v>
      </c>
    </row>
    <row r="36" spans="1:4" x14ac:dyDescent="0.25">
      <c r="A36" s="14" t="s">
        <v>56</v>
      </c>
    </row>
    <row r="38" spans="1:4" x14ac:dyDescent="0.25">
      <c r="A38" s="14" t="s">
        <v>32</v>
      </c>
    </row>
    <row r="39" spans="1:4" x14ac:dyDescent="0.25">
      <c r="B39" s="31" t="s">
        <v>37</v>
      </c>
      <c r="C39" s="30">
        <f>D27</f>
        <v>120000</v>
      </c>
      <c r="D39" s="17" t="str">
        <f>IF(ISBLANK(C39),"O",IF(C39= 120000,"P","O"))</f>
        <v>P</v>
      </c>
    </row>
    <row r="41" spans="1:4" x14ac:dyDescent="0.25">
      <c r="A41" s="14" t="s">
        <v>31</v>
      </c>
    </row>
    <row r="42" spans="1:4" x14ac:dyDescent="0.25">
      <c r="B42" s="31" t="s">
        <v>37</v>
      </c>
      <c r="C42" s="30">
        <f>H27</f>
        <v>80000</v>
      </c>
      <c r="D42" s="17" t="str">
        <f>IF(ISBLANK(C42),"O",IF(C42= 80000,"P","O"))</f>
        <v>P</v>
      </c>
    </row>
    <row r="44" spans="1:4" x14ac:dyDescent="0.25">
      <c r="A44" s="14" t="s">
        <v>33</v>
      </c>
    </row>
    <row r="45" spans="1:4" x14ac:dyDescent="0.25">
      <c r="B45" s="14" t="s">
        <v>40</v>
      </c>
    </row>
    <row r="46" spans="1:4" x14ac:dyDescent="0.25">
      <c r="B46" s="32" t="s">
        <v>37</v>
      </c>
      <c r="C46" s="30">
        <f>J27</f>
        <v>40000</v>
      </c>
      <c r="D46" s="17" t="str">
        <f>IF(ISBLANK(C46),"O",IF(C46= 40000,"P","O"))</f>
        <v>P</v>
      </c>
    </row>
    <row r="47" spans="1:4" x14ac:dyDescent="0.25">
      <c r="B47" s="14" t="s">
        <v>41</v>
      </c>
    </row>
    <row r="48" spans="1:4" x14ac:dyDescent="0.25">
      <c r="B48" s="33" t="s">
        <v>63</v>
      </c>
      <c r="C48" s="34">
        <f>D27</f>
        <v>120000</v>
      </c>
      <c r="D48" s="17" t="str">
        <f>IF(ISBLANK(C48),"O",IF(C48= 120000,"P","O"))</f>
        <v>P</v>
      </c>
    </row>
    <row r="49" spans="1:4" x14ac:dyDescent="0.25">
      <c r="A49" s="35" t="s">
        <v>34</v>
      </c>
      <c r="B49" s="33" t="s">
        <v>64</v>
      </c>
      <c r="C49" s="36">
        <f>H27</f>
        <v>80000</v>
      </c>
      <c r="D49" s="17" t="str">
        <f>IF(ISBLANK(C49),"O",IF(C49= 80000,"P","O"))</f>
        <v>P</v>
      </c>
    </row>
    <row r="50" spans="1:4" ht="45.75" thickBot="1" x14ac:dyDescent="0.3">
      <c r="B50" s="37" t="s">
        <v>35</v>
      </c>
      <c r="C50" s="38">
        <f>C46</f>
        <v>40000</v>
      </c>
      <c r="D50" s="17" t="str">
        <f>IF(ISBLANK(C50),"O",IF(C50= 40000,"P","O"))</f>
        <v>P</v>
      </c>
    </row>
    <row r="51" spans="1:4" ht="15.75" thickTop="1" x14ac:dyDescent="0.25"/>
    <row r="52" spans="1:4" x14ac:dyDescent="0.25">
      <c r="A52" s="14" t="s">
        <v>36</v>
      </c>
    </row>
    <row r="53" spans="1:4" x14ac:dyDescent="0.25">
      <c r="B53" s="14" t="s">
        <v>37</v>
      </c>
      <c r="C53" s="34">
        <f>B25</f>
        <v>28000</v>
      </c>
      <c r="D53" s="17" t="str">
        <f>IF(ISBLANK(C53),"O",IF(C53= 28000,"P","O"))</f>
        <v>P</v>
      </c>
    </row>
    <row r="55" spans="1:4" x14ac:dyDescent="0.25">
      <c r="A55" s="14" t="s">
        <v>38</v>
      </c>
    </row>
    <row r="56" spans="1:4" x14ac:dyDescent="0.25">
      <c r="B56" s="39" t="s">
        <v>29</v>
      </c>
      <c r="C56" s="39" t="s">
        <v>30</v>
      </c>
    </row>
    <row r="57" spans="1:4" x14ac:dyDescent="0.25">
      <c r="B57" s="33" t="s">
        <v>8</v>
      </c>
      <c r="C57" s="30">
        <f>B25</f>
        <v>28000</v>
      </c>
    </row>
    <row r="58" spans="1:4" x14ac:dyDescent="0.25">
      <c r="A58" s="42" t="s">
        <v>59</v>
      </c>
      <c r="B58" s="33" t="s">
        <v>19</v>
      </c>
      <c r="C58" s="30">
        <f>C25</f>
        <v>3000</v>
      </c>
    </row>
    <row r="59" spans="1:4" ht="30.75" thickBot="1" x14ac:dyDescent="0.3">
      <c r="B59" s="37" t="s">
        <v>58</v>
      </c>
      <c r="C59" s="29">
        <f>C57+C58</f>
        <v>31000</v>
      </c>
      <c r="D59" s="17" t="str">
        <f>IF(ISBLANK(C59),"O",IF(C59= 31000,"P","O"))</f>
        <v>P</v>
      </c>
    </row>
    <row r="60" spans="1:4" ht="15.75" thickTop="1" x14ac:dyDescent="0.25"/>
    <row r="61" spans="1:4" x14ac:dyDescent="0.25">
      <c r="A61" s="14" t="s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B17:F17"/>
    <mergeCell ref="J17:K17"/>
  </mergeCells>
  <dataValidations count="61">
    <dataValidation type="decimal" allowBlank="1" showInputMessage="1" showErrorMessage="1" error="The amount entered must be between -1 billion and +1 billion. You probably entered text or tried to divide by zero." sqref="B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E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K2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E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K21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E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K2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E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K2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E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K24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B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E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F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K25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D2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H2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J2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3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2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6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49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50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53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57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58">
      <formula1>-1000000000</formula1>
      <formula2>1000000000</formula2>
    </dataValidation>
    <dataValidation type="decimal" allowBlank="1" showInputMessage="1" showErrorMessage="1" error="The amount entered must be between -1 billion and +1 billion. You probably entered text or tried to divide by zero." sqref="C59">
      <formula1>-1000000000</formula1>
      <formula2>1000000000</formula2>
    </dataValidation>
  </dataValidations>
  <pageMargins left="0.7" right="0.7" top="0.75" bottom="0.75" header="0.3" footer="0.3"/>
  <pageSetup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Given</vt:lpstr>
      <vt:lpstr>All 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Ian Feltmate</cp:lastModifiedBy>
  <cp:lastPrinted>2018-04-13T19:51:29Z</cp:lastPrinted>
  <dcterms:created xsi:type="dcterms:W3CDTF">2011-09-25T00:54:06Z</dcterms:created>
  <dcterms:modified xsi:type="dcterms:W3CDTF">2018-04-14T18:49:35Z</dcterms:modified>
</cp:coreProperties>
</file>