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8431"/>
  <workbookPr codeName="ThisWorkbook" defaultThemeVersion="124226"/>
  <mc:AlternateContent xmlns:mc="http://schemas.openxmlformats.org/markup-compatibility/2006">
    <mc:Choice Requires="x15">
      <x15ac:absPath xmlns:x15ac="http://schemas.microsoft.com/office/spreadsheetml/2010/11/ac" url="C:\Users\feltmate\Documents\Phillips 5ce Excel Templates &amp; Solutions Project Folder\Philips 5ce Excel\"/>
    </mc:Choice>
  </mc:AlternateContent>
  <bookViews>
    <workbookView xWindow="0" yWindow="0" windowWidth="28800" windowHeight="12210"/>
  </bookViews>
  <sheets>
    <sheet name="Given" sheetId="1" r:id="rId1"/>
    <sheet name="All Parts" sheetId="2" r:id="rId2"/>
  </sheets>
  <calcPr calcId="171027"/>
</workbook>
</file>

<file path=xl/calcChain.xml><?xml version="1.0" encoding="utf-8"?>
<calcChain xmlns="http://schemas.openxmlformats.org/spreadsheetml/2006/main">
  <c r="F39" i="2" l="1"/>
  <c r="F34" i="2"/>
  <c r="D20" i="2"/>
  <c r="C20" i="2"/>
  <c r="B19" i="2"/>
  <c r="H19" i="2" s="1"/>
  <c r="H20" i="2" s="1"/>
  <c r="B18" i="2"/>
  <c r="F18" i="2" s="1"/>
  <c r="D18" i="2"/>
  <c r="B17" i="2"/>
  <c r="I17" i="2" s="1"/>
  <c r="I20" i="2" s="1"/>
  <c r="C16" i="2"/>
  <c r="B16" i="2"/>
  <c r="C14" i="2"/>
  <c r="F14" i="2" s="1"/>
  <c r="B13" i="2"/>
  <c r="B20" i="2" s="1"/>
  <c r="C22" i="2" s="1"/>
  <c r="F35" i="2" s="1"/>
  <c r="H22" i="2" l="1"/>
  <c r="F36" i="2"/>
  <c r="F44" i="2" s="1"/>
  <c r="F13" i="2"/>
  <c r="F20" i="2" s="1"/>
  <c r="G39" i="2"/>
  <c r="G34" i="2"/>
  <c r="J15" i="2"/>
  <c r="A4" i="2"/>
  <c r="F22" i="2" l="1"/>
  <c r="F40" i="2"/>
  <c r="F41" i="2" s="1"/>
  <c r="F45" i="2" s="1"/>
  <c r="F46" i="2"/>
  <c r="J16" i="2"/>
  <c r="J17" i="2"/>
  <c r="J18" i="2"/>
  <c r="J13" i="2"/>
  <c r="J19" i="2"/>
  <c r="I22" i="2" l="1"/>
  <c r="J14" i="2" l="1"/>
  <c r="J20" i="2" l="1"/>
  <c r="D22" i="2" l="1"/>
  <c r="G22" i="2" l="1"/>
  <c r="G35" i="2"/>
  <c r="G40" i="2" l="1"/>
  <c r="G36" i="2"/>
  <c r="G45" i="2" l="1"/>
  <c r="G41" i="2"/>
  <c r="G44" i="2"/>
  <c r="G46" i="2" l="1"/>
</calcChain>
</file>

<file path=xl/sharedStrings.xml><?xml version="1.0" encoding="utf-8"?>
<sst xmlns="http://schemas.openxmlformats.org/spreadsheetml/2006/main" count="70" uniqueCount="59">
  <si>
    <t>Cash</t>
  </si>
  <si>
    <t>Assets</t>
  </si>
  <si>
    <t>=</t>
  </si>
  <si>
    <t>Liabilities</t>
  </si>
  <si>
    <t>+</t>
  </si>
  <si>
    <t>Shareholders' Equity</t>
  </si>
  <si>
    <t>Contributed</t>
  </si>
  <si>
    <t>Equipment</t>
  </si>
  <si>
    <t>Payable</t>
  </si>
  <si>
    <t>Capital</t>
  </si>
  <si>
    <t>Building</t>
  </si>
  <si>
    <t>Notes</t>
  </si>
  <si>
    <t>Retained</t>
  </si>
  <si>
    <t>Earnings</t>
  </si>
  <si>
    <t>(a)</t>
  </si>
  <si>
    <t>(b)</t>
  </si>
  <si>
    <t>(d)</t>
  </si>
  <si>
    <t>(c)</t>
  </si>
  <si>
    <t>(e)</t>
  </si>
  <si>
    <t>(f)</t>
  </si>
  <si>
    <t>(g)</t>
  </si>
  <si>
    <t>–</t>
  </si>
  <si>
    <t>Changes</t>
  </si>
  <si>
    <t>a) Total assets at end of year</t>
  </si>
  <si>
    <t>b) Total liabilities at end of year</t>
  </si>
  <si>
    <t>c) Total shareholders' equity at end of year</t>
  </si>
  <si>
    <t>Beginning Total assets</t>
  </si>
  <si>
    <t>Add: Changes (see Part 2)</t>
  </si>
  <si>
    <t>Total assets at end of year</t>
  </si>
  <si>
    <t>Total liabilities at end of year</t>
  </si>
  <si>
    <t>Beginning total liabilities</t>
  </si>
  <si>
    <t>Total liabilities, end of year</t>
  </si>
  <si>
    <t>Total assets, end of year</t>
  </si>
  <si>
    <t>Total shareholders' equity, end of year</t>
  </si>
  <si>
    <t>a. Cash repaid on a bank note borrowed in a previous year.</t>
  </si>
  <si>
    <t>b. Cost of a computer bought from a shareholder; signed a one-year note for the liability.</t>
  </si>
  <si>
    <t>c. Disposed of a printer that was obsolete (net book value of zero) by turning it in to a salvage centre; no proceeds were received</t>
  </si>
  <si>
    <t>d. Cash paid to purchased office equipment.</t>
  </si>
  <si>
    <t>e. Cash dividend paid to shareholders.</t>
  </si>
  <si>
    <t>Cash down payment (signed a four-year note for the remainder)</t>
  </si>
  <si>
    <t>f. Cost of building purchased</t>
  </si>
  <si>
    <t>g. Cash paid to shareholder to repurchase shares (the shares had been purchased by the shareholder for the same amount)</t>
  </si>
  <si>
    <t>Excel Templates Chapter 2</t>
  </si>
  <si>
    <t>Given Data</t>
  </si>
  <si>
    <t>LEX SYSTEMS INC.</t>
  </si>
  <si>
    <t>Name:</t>
  </si>
  <si>
    <t>&lt;Type your name here&gt;</t>
  </si>
  <si>
    <t>Class:</t>
  </si>
  <si>
    <t>&lt;Type your class here&gt;</t>
  </si>
  <si>
    <t>1. Analyze transactions</t>
  </si>
  <si>
    <t>If an account is not affected, you may either enter 0 for that column or leave it blank</t>
  </si>
  <si>
    <t>3. Fill in the missing values. The amounts with an X beside them will be checked for accuracy.</t>
  </si>
  <si>
    <t>2. Did you include event ( c ) in the spreadsheet? Why or why not?</t>
  </si>
  <si>
    <r>
      <t xml:space="preserve">Fill in the table below. If a row is </t>
    </r>
    <r>
      <rPr>
        <i/>
        <u/>
        <sz val="11"/>
        <color theme="1"/>
        <rFont val="Calibri"/>
        <family val="2"/>
        <scheme val="minor"/>
      </rPr>
      <t>entirely</t>
    </r>
    <r>
      <rPr>
        <i/>
        <sz val="11"/>
        <color theme="1"/>
        <rFont val="Calibri"/>
        <family val="2"/>
        <scheme val="minor"/>
      </rPr>
      <t xml:space="preserve"> correct, a check mark will appear in Column J.</t>
    </r>
  </si>
  <si>
    <t>PA2-2</t>
  </si>
  <si>
    <t>2016 Year end Total Assets</t>
  </si>
  <si>
    <t>2016 Year end Total Liabilities</t>
  </si>
  <si>
    <t>2017 Transactions:</t>
  </si>
  <si>
    <t>4. As of December 31, 2017, has the financing for Lex Systems Inc.’s investment in assets primarily
come from liabilities or from shareholders’ equity?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</si>
</sst>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quot;$&quot;* #,##0.00_);_(&quot;$&quot;* \(#,##0.00\);_(&quot;$&quot;* &quot;-&quot;??_);_(@_)"/>
    <numFmt numFmtId="165" formatCode="_(* #,##0.00_);_(* \(#,##0.00\);_(* &quot;-&quot;??_);_(@_)"/>
    <numFmt numFmtId="166" formatCode="\ &quot;$&quot;* #,##0\ ;\ &quot;$&quot;* \(#,##0\);\ &quot;$&quot;* \-0\-\ "/>
    <numFmt numFmtId="167" formatCode="#,##0\ ;\(#,##0\);\-0\-\ "/>
    <numFmt numFmtId="168" formatCode="\+\ #,##0\ ;\ \-\ #,##0\ ;\ &quot;no change&quot;"/>
  </numFmts>
  <fonts count="12" x14ac:knownFonts="1">
    <font>
      <sz val="11"/>
      <color theme="1"/>
      <name val="Calibri"/>
      <family val="2"/>
      <scheme val="minor"/>
    </font>
    <font>
      <sz val="11"/>
      <color theme="1"/>
      <name val="Calibri"/>
      <family val="2"/>
      <scheme val="minor"/>
    </font>
    <font>
      <b/>
      <sz val="10"/>
      <name val="Arial"/>
      <family val="2"/>
    </font>
    <font>
      <sz val="10"/>
      <name val="Arial"/>
      <family val="2"/>
    </font>
    <font>
      <u/>
      <sz val="11"/>
      <color theme="1"/>
      <name val="Calibri"/>
      <family val="2"/>
      <scheme val="minor"/>
    </font>
    <font>
      <sz val="11"/>
      <color theme="1"/>
      <name val="Calibri"/>
      <family val="2"/>
    </font>
    <font>
      <b/>
      <sz val="11"/>
      <color theme="1"/>
      <name val="Calibri"/>
      <family val="2"/>
      <scheme val="minor"/>
    </font>
    <font>
      <b/>
      <sz val="11"/>
      <name val="Calibri"/>
      <family val="2"/>
      <scheme val="minor"/>
    </font>
    <font>
      <sz val="11"/>
      <name val="Calibri"/>
      <family val="2"/>
      <scheme val="minor"/>
    </font>
    <font>
      <i/>
      <sz val="11"/>
      <color theme="1"/>
      <name val="Calibri"/>
      <family val="2"/>
      <scheme val="minor"/>
    </font>
    <font>
      <i/>
      <u/>
      <sz val="11"/>
      <color theme="1"/>
      <name val="Calibri"/>
      <family val="2"/>
      <scheme val="minor"/>
    </font>
    <font>
      <sz val="11"/>
      <color rgb="FFFF0000"/>
      <name val="Wingdings 2"/>
      <family val="1"/>
      <charset val="2"/>
    </font>
  </fonts>
  <fills count="3">
    <fill>
      <patternFill patternType="none"/>
    </fill>
    <fill>
      <patternFill patternType="gray125"/>
    </fill>
    <fill>
      <patternFill patternType="solid">
        <fgColor theme="8" tint="0.79998168889431442"/>
        <bgColor indexed="64"/>
      </patternFill>
    </fill>
  </fills>
  <borders count="6">
    <border>
      <left/>
      <right/>
      <top/>
      <bottom/>
      <diagonal/>
    </border>
    <border>
      <left/>
      <right/>
      <top/>
      <bottom style="medium">
        <color auto="1"/>
      </bottom>
      <diagonal/>
    </border>
    <border>
      <left/>
      <right/>
      <top/>
      <bottom style="thin">
        <color theme="2"/>
      </bottom>
      <diagonal/>
    </border>
    <border>
      <left/>
      <right/>
      <top style="thin">
        <color indexed="64"/>
      </top>
      <bottom style="double">
        <color indexed="64"/>
      </bottom>
      <diagonal/>
    </border>
    <border>
      <left/>
      <right/>
      <top/>
      <bottom style="thin">
        <color indexed="64"/>
      </bottom>
      <diagonal/>
    </border>
    <border>
      <left/>
      <right/>
      <top style="thin">
        <color indexed="64"/>
      </top>
      <bottom/>
      <diagonal/>
    </border>
  </borders>
  <cellStyleXfs count="3">
    <xf numFmtId="0" fontId="0" fillId="0" borderId="0"/>
    <xf numFmtId="165" fontId="1" fillId="0" borderId="0" applyFont="0" applyFill="0" applyBorder="0" applyAlignment="0" applyProtection="0"/>
    <xf numFmtId="164" fontId="1" fillId="0" borderId="0" applyFont="0" applyFill="0" applyBorder="0" applyAlignment="0" applyProtection="0"/>
  </cellStyleXfs>
  <cellXfs count="41">
    <xf numFmtId="0" fontId="0" fillId="0" borderId="0" xfId="0"/>
    <xf numFmtId="0" fontId="0" fillId="2" borderId="0" xfId="0" applyFill="1"/>
    <xf numFmtId="0" fontId="0" fillId="2" borderId="0" xfId="0" applyFont="1" applyFill="1"/>
    <xf numFmtId="0" fontId="7" fillId="2" borderId="0" xfId="0" applyFont="1" applyFill="1" applyProtection="1">
      <protection locked="0"/>
    </xf>
    <xf numFmtId="0" fontId="7" fillId="2" borderId="0" xfId="0" quotePrefix="1" applyFont="1" applyFill="1" applyBorder="1" applyAlignment="1">
      <alignment horizontal="left"/>
    </xf>
    <xf numFmtId="166" fontId="0" fillId="2" borderId="0" xfId="0" applyNumberFormat="1" applyFill="1" applyAlignment="1"/>
    <xf numFmtId="167" fontId="0" fillId="2" borderId="0" xfId="0" applyNumberFormat="1" applyFill="1" applyAlignment="1"/>
    <xf numFmtId="0" fontId="0" fillId="2" borderId="0" xfId="0" applyFill="1" applyAlignment="1">
      <alignment wrapText="1"/>
    </xf>
    <xf numFmtId="0" fontId="0" fillId="2" borderId="0" xfId="0" applyFill="1" applyAlignment="1">
      <alignment vertical="top" wrapText="1"/>
    </xf>
    <xf numFmtId="0" fontId="0" fillId="2" borderId="0" xfId="0" applyFill="1" applyAlignment="1">
      <alignment horizontal="left" vertical="top" wrapText="1" indent="2"/>
    </xf>
    <xf numFmtId="0" fontId="6" fillId="2" borderId="0" xfId="0" applyFont="1" applyFill="1" applyProtection="1">
      <protection locked="0"/>
    </xf>
    <xf numFmtId="0" fontId="0" fillId="2" borderId="0" xfId="0" applyFont="1" applyFill="1" applyProtection="1">
      <protection locked="0"/>
    </xf>
    <xf numFmtId="0" fontId="8" fillId="2" borderId="0" xfId="0" applyFont="1" applyFill="1" applyProtection="1">
      <protection locked="0"/>
    </xf>
    <xf numFmtId="0" fontId="0" fillId="2" borderId="0" xfId="0" applyFill="1" applyProtection="1">
      <protection locked="0"/>
    </xf>
    <xf numFmtId="0" fontId="7" fillId="2" borderId="0" xfId="0" quotePrefix="1" applyFont="1" applyFill="1" applyBorder="1" applyAlignment="1" applyProtection="1">
      <alignment horizontal="left"/>
      <protection locked="0"/>
    </xf>
    <xf numFmtId="0" fontId="0" fillId="2" borderId="0" xfId="0" quotePrefix="1" applyFill="1" applyProtection="1">
      <protection locked="0"/>
    </xf>
    <xf numFmtId="0" fontId="9" fillId="2" borderId="0" xfId="0" applyFont="1" applyFill="1" applyProtection="1">
      <protection locked="0"/>
    </xf>
    <xf numFmtId="168" fontId="0" fillId="0" borderId="2" xfId="0" quotePrefix="1" applyNumberFormat="1" applyFont="1" applyFill="1" applyBorder="1" applyAlignment="1" applyProtection="1">
      <alignment horizontal="right"/>
      <protection locked="0"/>
    </xf>
    <xf numFmtId="168" fontId="0" fillId="0" borderId="0" xfId="0" quotePrefix="1" applyNumberFormat="1" applyFont="1" applyFill="1" applyBorder="1" applyAlignment="1" applyProtection="1">
      <alignment horizontal="right"/>
      <protection locked="0"/>
    </xf>
    <xf numFmtId="0" fontId="11" fillId="2" borderId="0" xfId="0" applyFont="1" applyFill="1" applyProtection="1">
      <protection hidden="1"/>
    </xf>
    <xf numFmtId="0" fontId="3" fillId="2" borderId="1" xfId="0" applyFont="1" applyFill="1" applyBorder="1" applyAlignment="1" applyProtection="1">
      <alignment horizontal="center"/>
      <protection locked="0"/>
    </xf>
    <xf numFmtId="0" fontId="3" fillId="2" borderId="0" xfId="0" applyFont="1" applyFill="1" applyBorder="1" applyAlignment="1" applyProtection="1">
      <alignment horizontal="center"/>
      <protection locked="0"/>
    </xf>
    <xf numFmtId="0" fontId="3" fillId="2" borderId="0" xfId="0" applyFont="1" applyFill="1" applyAlignment="1" applyProtection="1">
      <alignment horizontal="center"/>
      <protection locked="0"/>
    </xf>
    <xf numFmtId="0" fontId="0" fillId="2" borderId="0" xfId="0" applyFont="1" applyFill="1" applyBorder="1" applyAlignment="1" applyProtection="1">
      <alignment horizontal="center" wrapText="1"/>
      <protection locked="0"/>
    </xf>
    <xf numFmtId="0" fontId="3" fillId="2" borderId="0" xfId="0" applyFont="1" applyFill="1" applyBorder="1" applyAlignment="1" applyProtection="1">
      <alignment horizontal="center" wrapText="1"/>
      <protection locked="0"/>
    </xf>
    <xf numFmtId="0" fontId="4" fillId="2" borderId="0" xfId="0" applyFont="1" applyFill="1" applyBorder="1" applyAlignment="1" applyProtection="1">
      <alignment horizontal="center" wrapText="1"/>
      <protection locked="0"/>
    </xf>
    <xf numFmtId="0" fontId="0" fillId="2" borderId="0" xfId="0" applyFont="1" applyFill="1" applyAlignment="1" applyProtection="1">
      <alignment horizontal="center"/>
      <protection locked="0"/>
    </xf>
    <xf numFmtId="0" fontId="0" fillId="2" borderId="0" xfId="0" applyFill="1" applyAlignment="1" applyProtection="1">
      <alignment horizontal="center"/>
      <protection locked="0"/>
    </xf>
    <xf numFmtId="0" fontId="0" fillId="2" borderId="0" xfId="0" quotePrefix="1" applyFont="1" applyFill="1" applyAlignment="1" applyProtection="1">
      <alignment horizontal="left"/>
      <protection locked="0"/>
    </xf>
    <xf numFmtId="0" fontId="5" fillId="2" borderId="0" xfId="0" applyFont="1" applyFill="1" applyAlignment="1" applyProtection="1">
      <alignment horizontal="center"/>
      <protection locked="0"/>
    </xf>
    <xf numFmtId="0" fontId="0" fillId="2" borderId="0" xfId="0" applyFill="1" applyAlignment="1" applyProtection="1">
      <protection locked="0"/>
    </xf>
    <xf numFmtId="166" fontId="0" fillId="0" borderId="0" xfId="2" applyNumberFormat="1" applyFont="1" applyFill="1" applyAlignment="1" applyProtection="1">
      <protection locked="0"/>
    </xf>
    <xf numFmtId="167" fontId="0" fillId="0" borderId="0" xfId="1" applyNumberFormat="1" applyFont="1" applyFill="1" applyAlignment="1" applyProtection="1">
      <protection locked="0"/>
    </xf>
    <xf numFmtId="166" fontId="0" fillId="0" borderId="3" xfId="2" applyNumberFormat="1" applyFont="1" applyFill="1" applyBorder="1" applyAlignment="1" applyProtection="1">
      <protection locked="0"/>
    </xf>
    <xf numFmtId="0" fontId="2" fillId="2" borderId="1" xfId="0" applyFont="1" applyFill="1" applyBorder="1" applyAlignment="1" applyProtection="1">
      <alignment horizontal="center"/>
      <protection locked="0"/>
    </xf>
    <xf numFmtId="168" fontId="0" fillId="0" borderId="3" xfId="0" applyNumberFormat="1" applyFill="1" applyBorder="1" applyProtection="1">
      <protection locked="0"/>
    </xf>
    <xf numFmtId="1" fontId="7" fillId="2" borderId="4" xfId="1" quotePrefix="1" applyNumberFormat="1" applyFont="1" applyFill="1" applyBorder="1" applyAlignment="1">
      <alignment horizontal="center" vertical="top"/>
    </xf>
    <xf numFmtId="0" fontId="0" fillId="2" borderId="5" xfId="0" applyFill="1" applyBorder="1" applyAlignment="1">
      <alignment horizontal="center"/>
    </xf>
    <xf numFmtId="0" fontId="2" fillId="2" borderId="1" xfId="0" applyFont="1" applyFill="1" applyBorder="1" applyAlignment="1" applyProtection="1">
      <alignment horizontal="center"/>
      <protection locked="0"/>
    </xf>
    <xf numFmtId="0" fontId="2" fillId="2" borderId="1" xfId="0" applyFont="1" applyFill="1" applyBorder="1" applyAlignment="1" applyProtection="1">
      <alignment horizontal="center" wrapText="1"/>
      <protection locked="0"/>
    </xf>
    <xf numFmtId="0" fontId="0" fillId="2" borderId="0" xfId="0" applyFill="1" applyAlignment="1" applyProtection="1">
      <alignment horizontal="left" vertical="top" wrapText="1"/>
      <protection locked="0"/>
    </xf>
  </cellXfs>
  <cellStyles count="3">
    <cellStyle name="Comma" xfId="1" builtinId="3"/>
    <cellStyle name="Currency" xfId="2"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228599</xdr:colOff>
      <xdr:row>24</xdr:row>
      <xdr:rowOff>85725</xdr:rowOff>
    </xdr:from>
    <xdr:to>
      <xdr:col>9</xdr:col>
      <xdr:colOff>19049</xdr:colOff>
      <xdr:row>28</xdr:row>
      <xdr:rowOff>114300</xdr:rowOff>
    </xdr:to>
    <xdr:sp macro="" textlink="">
      <xdr:nvSpPr>
        <xdr:cNvPr id="3" name="TextBox 2">
          <a:extLst>
            <a:ext uri="{FF2B5EF4-FFF2-40B4-BE49-F238E27FC236}">
              <a16:creationId xmlns:a16="http://schemas.microsoft.com/office/drawing/2014/main" id="{00000000-0008-0000-0100-000003000000}"/>
            </a:ext>
          </a:extLst>
        </xdr:cNvPr>
        <xdr:cNvSpPr txBox="1"/>
      </xdr:nvSpPr>
      <xdr:spPr>
        <a:xfrm>
          <a:off x="228599" y="3048000"/>
          <a:ext cx="4943475" cy="7905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solidFill>
                <a:schemeClr val="dk1"/>
              </a:solidFill>
              <a:effectLst/>
              <a:latin typeface="+mn-lt"/>
              <a:ea typeface="+mn-ea"/>
              <a:cs typeface="+mn-cs"/>
            </a:rPr>
            <a:t>The transaction has no effect on the financial statements as no cash was received, the asset was fully depreciated leaving no net balance to be removed from Equipment, and therefore no gain or loss on disposal (no effect on retained earnings).</a:t>
          </a:r>
        </a:p>
      </xdr:txBody>
    </xdr:sp>
    <xdr:clientData/>
  </xdr:twoCellAnchor>
  <xdr:twoCellAnchor>
    <xdr:from>
      <xdr:col>0</xdr:col>
      <xdr:colOff>228599</xdr:colOff>
      <xdr:row>48</xdr:row>
      <xdr:rowOff>161925</xdr:rowOff>
    </xdr:from>
    <xdr:to>
      <xdr:col>9</xdr:col>
      <xdr:colOff>609599</xdr:colOff>
      <xdr:row>53</xdr:row>
      <xdr:rowOff>0</xdr:rowOff>
    </xdr:to>
    <xdr:sp macro="" textlink="">
      <xdr:nvSpPr>
        <xdr:cNvPr id="4" name="TextBox 3">
          <a:extLst>
            <a:ext uri="{FF2B5EF4-FFF2-40B4-BE49-F238E27FC236}">
              <a16:creationId xmlns:a16="http://schemas.microsoft.com/office/drawing/2014/main" id="{00000000-0008-0000-0100-000004000000}"/>
            </a:ext>
          </a:extLst>
        </xdr:cNvPr>
        <xdr:cNvSpPr txBox="1"/>
      </xdr:nvSpPr>
      <xdr:spPr>
        <a:xfrm>
          <a:off x="228599" y="8667750"/>
          <a:ext cx="5534025" cy="7905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n-US" sz="1100">
              <a:solidFill>
                <a:schemeClr val="dk1"/>
              </a:solidFill>
              <a:effectLst/>
              <a:latin typeface="+mn-lt"/>
              <a:ea typeface="+mn-ea"/>
              <a:cs typeface="+mn-cs"/>
            </a:rPr>
            <a:t>As of December 31, 2017, Lex Systems Inc.’s assets were financed less by liabilities than shareholders’ equity.  Lex System Inc.’s shareholders’ equity financed $69,500 of the company’s total assets and liabilities financed $62,000.</a:t>
          </a:r>
        </a:p>
      </xdr:txBody>
    </xdr:sp>
    <xdr:clientData/>
  </xdr:twoCellAnchor>
  <xdr:twoCellAnchor editAs="absolute">
    <xdr:from>
      <xdr:col>1</xdr:col>
      <xdr:colOff>9528</xdr:colOff>
      <xdr:row>20</xdr:row>
      <xdr:rowOff>38101</xdr:rowOff>
    </xdr:from>
    <xdr:to>
      <xdr:col>3</xdr:col>
      <xdr:colOff>714378</xdr:colOff>
      <xdr:row>20</xdr:row>
      <xdr:rowOff>247653</xdr:rowOff>
    </xdr:to>
    <xdr:sp macro="" textlink="">
      <xdr:nvSpPr>
        <xdr:cNvPr id="5" name="Left Brace 4">
          <a:extLst>
            <a:ext uri="{FF2B5EF4-FFF2-40B4-BE49-F238E27FC236}">
              <a16:creationId xmlns:a16="http://schemas.microsoft.com/office/drawing/2014/main" id="{00000000-0008-0000-0100-000005000000}"/>
            </a:ext>
          </a:extLst>
        </xdr:cNvPr>
        <xdr:cNvSpPr/>
      </xdr:nvSpPr>
      <xdr:spPr>
        <a:xfrm rot="16200000">
          <a:off x="1319215" y="2862264"/>
          <a:ext cx="209552" cy="2371725"/>
        </a:xfrm>
        <a:prstGeom prst="leftBrace">
          <a:avLst>
            <a:gd name="adj1" fmla="val 33333"/>
            <a:gd name="adj2" fmla="val 48409"/>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editAs="absolute">
    <xdr:from>
      <xdr:col>5</xdr:col>
      <xdr:colOff>6</xdr:colOff>
      <xdr:row>20</xdr:row>
      <xdr:rowOff>28575</xdr:rowOff>
    </xdr:from>
    <xdr:to>
      <xdr:col>5</xdr:col>
      <xdr:colOff>723904</xdr:colOff>
      <xdr:row>20</xdr:row>
      <xdr:rowOff>247652</xdr:rowOff>
    </xdr:to>
    <xdr:sp macro="" textlink="">
      <xdr:nvSpPr>
        <xdr:cNvPr id="6" name="Left Brace 5">
          <a:extLst>
            <a:ext uri="{FF2B5EF4-FFF2-40B4-BE49-F238E27FC236}">
              <a16:creationId xmlns:a16="http://schemas.microsoft.com/office/drawing/2014/main" id="{00000000-0008-0000-0100-000006000000}"/>
            </a:ext>
          </a:extLst>
        </xdr:cNvPr>
        <xdr:cNvSpPr/>
      </xdr:nvSpPr>
      <xdr:spPr>
        <a:xfrm rot="16200000">
          <a:off x="3033716" y="3681415"/>
          <a:ext cx="219077" cy="723898"/>
        </a:xfrm>
        <a:prstGeom prst="leftBrace">
          <a:avLst>
            <a:gd name="adj1" fmla="val 33333"/>
            <a:gd name="adj2" fmla="val 48409"/>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editAs="absolute">
    <xdr:from>
      <xdr:col>6</xdr:col>
      <xdr:colOff>161931</xdr:colOff>
      <xdr:row>20</xdr:row>
      <xdr:rowOff>28574</xdr:rowOff>
    </xdr:from>
    <xdr:to>
      <xdr:col>8</xdr:col>
      <xdr:colOff>676277</xdr:colOff>
      <xdr:row>20</xdr:row>
      <xdr:rowOff>247651</xdr:rowOff>
    </xdr:to>
    <xdr:sp macro="" textlink="">
      <xdr:nvSpPr>
        <xdr:cNvPr id="7" name="Left Brace 6">
          <a:extLst>
            <a:ext uri="{FF2B5EF4-FFF2-40B4-BE49-F238E27FC236}">
              <a16:creationId xmlns:a16="http://schemas.microsoft.com/office/drawing/2014/main" id="{00000000-0008-0000-0100-000007000000}"/>
            </a:ext>
          </a:extLst>
        </xdr:cNvPr>
        <xdr:cNvSpPr/>
      </xdr:nvSpPr>
      <xdr:spPr>
        <a:xfrm rot="16200000">
          <a:off x="4305303" y="3314702"/>
          <a:ext cx="219077" cy="1457321"/>
        </a:xfrm>
        <a:prstGeom prst="leftBrace">
          <a:avLst>
            <a:gd name="adj1" fmla="val 33333"/>
            <a:gd name="adj2" fmla="val 30762"/>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B17"/>
  <sheetViews>
    <sheetView tabSelected="1" workbookViewId="0"/>
  </sheetViews>
  <sheetFormatPr defaultRowHeight="15" x14ac:dyDescent="0.25"/>
  <cols>
    <col min="1" max="1" width="61.42578125" style="1" customWidth="1"/>
    <col min="2" max="2" width="9.42578125" style="1" bestFit="1" customWidth="1"/>
    <col min="3" max="16384" width="9.140625" style="1"/>
  </cols>
  <sheetData>
    <row r="1" spans="1:2" x14ac:dyDescent="0.25">
      <c r="A1" s="3" t="s">
        <v>42</v>
      </c>
    </row>
    <row r="2" spans="1:2" x14ac:dyDescent="0.25">
      <c r="A2" s="4" t="s">
        <v>54</v>
      </c>
    </row>
    <row r="3" spans="1:2" x14ac:dyDescent="0.25">
      <c r="A3" s="4"/>
      <c r="B3" s="2"/>
    </row>
    <row r="4" spans="1:2" ht="21" customHeight="1" x14ac:dyDescent="0.25">
      <c r="A4" s="36" t="s">
        <v>43</v>
      </c>
      <c r="B4" s="36"/>
    </row>
    <row r="5" spans="1:2" ht="21" customHeight="1" x14ac:dyDescent="0.25">
      <c r="A5" s="37" t="s">
        <v>44</v>
      </c>
      <c r="B5" s="37"/>
    </row>
    <row r="7" spans="1:2" x14ac:dyDescent="0.25">
      <c r="A7" s="1" t="s">
        <v>55</v>
      </c>
      <c r="B7" s="5">
        <v>100000</v>
      </c>
    </row>
    <row r="8" spans="1:2" x14ac:dyDescent="0.25">
      <c r="A8" s="1" t="s">
        <v>56</v>
      </c>
      <c r="B8" s="5">
        <v>25000</v>
      </c>
    </row>
    <row r="9" spans="1:2" x14ac:dyDescent="0.25">
      <c r="A9" s="1" t="s">
        <v>57</v>
      </c>
    </row>
    <row r="10" spans="1:2" x14ac:dyDescent="0.25">
      <c r="A10" s="1" t="s">
        <v>34</v>
      </c>
      <c r="B10" s="5">
        <v>5000</v>
      </c>
    </row>
    <row r="11" spans="1:2" ht="30" x14ac:dyDescent="0.25">
      <c r="A11" s="8" t="s">
        <v>35</v>
      </c>
      <c r="B11" s="6">
        <v>2000</v>
      </c>
    </row>
    <row r="12" spans="1:2" ht="30" x14ac:dyDescent="0.25">
      <c r="A12" s="8" t="s">
        <v>36</v>
      </c>
      <c r="B12" s="6"/>
    </row>
    <row r="13" spans="1:2" x14ac:dyDescent="0.25">
      <c r="A13" s="7" t="s">
        <v>37</v>
      </c>
      <c r="B13" s="6">
        <v>1000</v>
      </c>
    </row>
    <row r="14" spans="1:2" x14ac:dyDescent="0.25">
      <c r="A14" s="7" t="s">
        <v>38</v>
      </c>
      <c r="B14" s="6">
        <v>500</v>
      </c>
    </row>
    <row r="15" spans="1:2" x14ac:dyDescent="0.25">
      <c r="A15" s="7" t="s">
        <v>40</v>
      </c>
      <c r="B15" s="6">
        <v>50000</v>
      </c>
    </row>
    <row r="16" spans="1:2" ht="17.25" customHeight="1" x14ac:dyDescent="0.25">
      <c r="A16" s="9" t="s">
        <v>39</v>
      </c>
      <c r="B16" s="6">
        <v>10000</v>
      </c>
    </row>
    <row r="17" spans="1:2" ht="30" x14ac:dyDescent="0.25">
      <c r="A17" s="7" t="s">
        <v>41</v>
      </c>
      <c r="B17" s="6">
        <v>5000</v>
      </c>
    </row>
  </sheetData>
  <mergeCells count="2">
    <mergeCell ref="A4:B4"/>
    <mergeCell ref="A5:B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J48"/>
  <sheetViews>
    <sheetView workbookViewId="0"/>
  </sheetViews>
  <sheetFormatPr defaultRowHeight="15" x14ac:dyDescent="0.25"/>
  <cols>
    <col min="1" max="1" width="3.42578125" style="13" bestFit="1" customWidth="1"/>
    <col min="2" max="2" width="13.85546875" style="13" bestFit="1" customWidth="1"/>
    <col min="3" max="4" width="11.140625" style="13" customWidth="1"/>
    <col min="5" max="5" width="2.140625" style="13" bestFit="1" customWidth="1"/>
    <col min="6" max="6" width="11.140625" style="13" customWidth="1"/>
    <col min="7" max="7" width="3" style="13" customWidth="1"/>
    <col min="8" max="9" width="11.140625" style="13" customWidth="1"/>
    <col min="10" max="16384" width="9.140625" style="13"/>
  </cols>
  <sheetData>
    <row r="1" spans="1:10" x14ac:dyDescent="0.25">
      <c r="A1" s="10" t="s">
        <v>45</v>
      </c>
      <c r="B1" s="11"/>
      <c r="C1" s="12" t="s">
        <v>46</v>
      </c>
    </row>
    <row r="2" spans="1:10" x14ac:dyDescent="0.25">
      <c r="A2" s="10" t="s">
        <v>47</v>
      </c>
      <c r="B2" s="11"/>
      <c r="C2" s="12" t="s">
        <v>48</v>
      </c>
    </row>
    <row r="3" spans="1:10" x14ac:dyDescent="0.25">
      <c r="A3" s="3" t="s">
        <v>42</v>
      </c>
      <c r="B3" s="11"/>
    </row>
    <row r="4" spans="1:10" x14ac:dyDescent="0.25">
      <c r="A4" s="14" t="str">
        <f>Given!A2</f>
        <v>PA2-2</v>
      </c>
      <c r="B4" s="11"/>
    </row>
    <row r="6" spans="1:10" x14ac:dyDescent="0.25">
      <c r="A6" s="15" t="s">
        <v>49</v>
      </c>
      <c r="B6" s="11"/>
    </row>
    <row r="7" spans="1:10" x14ac:dyDescent="0.25">
      <c r="B7" s="16" t="s">
        <v>53</v>
      </c>
    </row>
    <row r="8" spans="1:10" x14ac:dyDescent="0.25">
      <c r="B8" s="16" t="s">
        <v>50</v>
      </c>
    </row>
    <row r="10" spans="1:10" ht="21.75" customHeight="1" thickBot="1" x14ac:dyDescent="0.3">
      <c r="B10" s="38" t="s">
        <v>1</v>
      </c>
      <c r="C10" s="38"/>
      <c r="D10" s="38"/>
      <c r="E10" s="34" t="s">
        <v>2</v>
      </c>
      <c r="F10" s="34" t="s">
        <v>3</v>
      </c>
      <c r="G10" s="20" t="s">
        <v>4</v>
      </c>
      <c r="H10" s="39" t="s">
        <v>5</v>
      </c>
      <c r="I10" s="39"/>
    </row>
    <row r="11" spans="1:10" x14ac:dyDescent="0.25">
      <c r="B11" s="21"/>
      <c r="C11" s="21"/>
      <c r="D11" s="21"/>
      <c r="E11" s="22"/>
      <c r="F11" s="23" t="s">
        <v>11</v>
      </c>
      <c r="G11" s="21"/>
      <c r="H11" s="24" t="s">
        <v>6</v>
      </c>
      <c r="I11" s="24" t="s">
        <v>12</v>
      </c>
    </row>
    <row r="12" spans="1:10" x14ac:dyDescent="0.25">
      <c r="B12" s="25" t="s">
        <v>0</v>
      </c>
      <c r="C12" s="25" t="s">
        <v>7</v>
      </c>
      <c r="D12" s="25" t="s">
        <v>10</v>
      </c>
      <c r="E12" s="26"/>
      <c r="F12" s="25" t="s">
        <v>8</v>
      </c>
      <c r="G12" s="23"/>
      <c r="H12" s="25" t="s">
        <v>9</v>
      </c>
      <c r="I12" s="25" t="s">
        <v>13</v>
      </c>
    </row>
    <row r="13" spans="1:10" x14ac:dyDescent="0.25">
      <c r="A13" s="11" t="s">
        <v>14</v>
      </c>
      <c r="B13" s="17">
        <f>-Given!B10</f>
        <v>-5000</v>
      </c>
      <c r="C13" s="17"/>
      <c r="D13" s="17"/>
      <c r="E13" s="27" t="s">
        <v>2</v>
      </c>
      <c r="F13" s="17">
        <f>B13</f>
        <v>-5000</v>
      </c>
      <c r="H13" s="17"/>
      <c r="I13" s="17"/>
      <c r="J13" s="19" t="str">
        <f>IF(AND(B13=-5000,C13= 0,D13= 0,E13="=",F13=-5000,G13= 0,H13= 0,I13= 0),"P","O")</f>
        <v>P</v>
      </c>
    </row>
    <row r="14" spans="1:10" x14ac:dyDescent="0.25">
      <c r="A14" s="28" t="s">
        <v>15</v>
      </c>
      <c r="B14" s="17"/>
      <c r="C14" s="17">
        <f>Given!B11</f>
        <v>2000</v>
      </c>
      <c r="D14" s="17"/>
      <c r="E14" s="27" t="s">
        <v>2</v>
      </c>
      <c r="F14" s="17">
        <f>C14</f>
        <v>2000</v>
      </c>
      <c r="H14" s="17"/>
      <c r="I14" s="17"/>
      <c r="J14" s="19" t="str">
        <f>IF(AND(B14= 0,C14= 2000,D14= 0,E14="=",F14= 2000,G14= 0,H14= 0,I14= 0),"P","O")</f>
        <v>P</v>
      </c>
    </row>
    <row r="15" spans="1:10" x14ac:dyDescent="0.25">
      <c r="A15" s="28" t="s">
        <v>17</v>
      </c>
      <c r="B15" s="17"/>
      <c r="C15" s="17"/>
      <c r="D15" s="17"/>
      <c r="E15" s="27" t="s">
        <v>2</v>
      </c>
      <c r="F15" s="17"/>
      <c r="H15" s="17"/>
      <c r="I15" s="17"/>
      <c r="J15" s="19" t="str">
        <f>IF(AND(B15= 0,C15= 0,D15= 0,E15="=",F15= 0,G15= 0,H15= 0,I15= 0),"P","O")</f>
        <v>P</v>
      </c>
    </row>
    <row r="16" spans="1:10" x14ac:dyDescent="0.25">
      <c r="A16" s="28" t="s">
        <v>16</v>
      </c>
      <c r="B16" s="17">
        <f>-Given!B13</f>
        <v>-1000</v>
      </c>
      <c r="C16" s="17">
        <f>Given!B13</f>
        <v>1000</v>
      </c>
      <c r="D16" s="17"/>
      <c r="E16" s="27" t="s">
        <v>2</v>
      </c>
      <c r="F16" s="17"/>
      <c r="H16" s="17"/>
      <c r="I16" s="17"/>
      <c r="J16" s="19" t="str">
        <f>IF(AND(B16=-1000,C16= 1000,D16= 0,E16="=",F16= 0,G16= 0,H16= 0,I16= 0),"P","O")</f>
        <v>P</v>
      </c>
    </row>
    <row r="17" spans="1:10" x14ac:dyDescent="0.25">
      <c r="A17" s="28" t="s">
        <v>18</v>
      </c>
      <c r="B17" s="17">
        <f>-Given!B14</f>
        <v>-500</v>
      </c>
      <c r="C17" s="17"/>
      <c r="D17" s="17"/>
      <c r="E17" s="27" t="s">
        <v>2</v>
      </c>
      <c r="F17" s="17"/>
      <c r="H17" s="17"/>
      <c r="I17" s="17">
        <f>B17</f>
        <v>-500</v>
      </c>
      <c r="J17" s="19" t="str">
        <f>IF(AND(B17=-500,C17= 0,D17= 0,E17="=",F17= 0,G17= 0,H17= 0,I17=-500),"P","O")</f>
        <v>P</v>
      </c>
    </row>
    <row r="18" spans="1:10" x14ac:dyDescent="0.25">
      <c r="A18" s="28" t="s">
        <v>19</v>
      </c>
      <c r="B18" s="17">
        <f>-Given!B16</f>
        <v>-10000</v>
      </c>
      <c r="C18" s="17"/>
      <c r="D18" s="17">
        <f>Given!B15</f>
        <v>50000</v>
      </c>
      <c r="E18" s="27" t="s">
        <v>2</v>
      </c>
      <c r="F18" s="17">
        <f>B18+D18</f>
        <v>40000</v>
      </c>
      <c r="H18" s="17"/>
      <c r="I18" s="17"/>
      <c r="J18" s="19" t="str">
        <f>IF(AND(B18=-10000,C18= 0,D18= 50000,E18="=",F18= 40000,G18= 0,H18= 0,I18= 0),"P","O")</f>
        <v>P</v>
      </c>
    </row>
    <row r="19" spans="1:10" x14ac:dyDescent="0.25">
      <c r="A19" s="28" t="s">
        <v>20</v>
      </c>
      <c r="B19" s="18">
        <f>-Given!B17</f>
        <v>-5000</v>
      </c>
      <c r="C19" s="18"/>
      <c r="D19" s="18"/>
      <c r="E19" s="27" t="s">
        <v>2</v>
      </c>
      <c r="F19" s="18"/>
      <c r="H19" s="18">
        <f>B19</f>
        <v>-5000</v>
      </c>
      <c r="I19" s="18"/>
      <c r="J19" s="19" t="str">
        <f>IF(AND(B19=-5000,C19= 0,D19= 0,E19="=",F19= 0,G19= 0,H19=-5000,I19= 0),"P","O")</f>
        <v>P</v>
      </c>
    </row>
    <row r="20" spans="1:10" ht="15.75" thickBot="1" x14ac:dyDescent="0.3">
      <c r="B20" s="35">
        <f>SUM(B13:B19)</f>
        <v>-21500</v>
      </c>
      <c r="C20" s="35">
        <f>SUM(C13:C19)</f>
        <v>3000</v>
      </c>
      <c r="D20" s="35">
        <f>SUM(D13:D19)</f>
        <v>50000</v>
      </c>
      <c r="E20" s="27" t="s">
        <v>2</v>
      </c>
      <c r="F20" s="35">
        <f>SUM(F13:F19)</f>
        <v>37000</v>
      </c>
      <c r="H20" s="35">
        <f>SUM(H13:H19)</f>
        <v>-5000</v>
      </c>
      <c r="I20" s="35">
        <f>SUM(I13:I19)</f>
        <v>-500</v>
      </c>
      <c r="J20" s="19" t="str">
        <f>IF(AND(B20=-21500,C20= 3000,D20= 50000,E20="=",F20= 37000,G20= 0,H20=-5000,I20=-500),"P","O")</f>
        <v>P</v>
      </c>
    </row>
    <row r="21" spans="1:10" ht="21.75" customHeight="1" thickTop="1" x14ac:dyDescent="0.25">
      <c r="E21" s="27"/>
    </row>
    <row r="22" spans="1:10" x14ac:dyDescent="0.25">
      <c r="B22" s="13" t="s">
        <v>22</v>
      </c>
      <c r="C22" s="17">
        <f>SUM(B20:D20)</f>
        <v>31500</v>
      </c>
      <c r="D22" s="19" t="str">
        <f>IF(ISBLANK(C22),"O",IF(C22= 31500,"P","O"))</f>
        <v>P</v>
      </c>
      <c r="E22" s="27" t="s">
        <v>2</v>
      </c>
      <c r="F22" s="17">
        <f>F20</f>
        <v>37000</v>
      </c>
      <c r="G22" s="19" t="str">
        <f>IF(ISBLANK(F22),"O",IF(F22= 37000,"P","O"))</f>
        <v>P</v>
      </c>
      <c r="H22" s="17">
        <f>SUM(H20:I20)</f>
        <v>-5500</v>
      </c>
      <c r="I22" s="19" t="str">
        <f>IF(ISBLANK(H22),"O",IF(H22=-5500,"P","O"))</f>
        <v>P</v>
      </c>
    </row>
    <row r="24" spans="1:10" x14ac:dyDescent="0.25">
      <c r="A24" s="13" t="s">
        <v>52</v>
      </c>
    </row>
    <row r="31" spans="1:10" x14ac:dyDescent="0.25">
      <c r="A31" s="13" t="s">
        <v>51</v>
      </c>
    </row>
    <row r="33" spans="1:10" x14ac:dyDescent="0.25">
      <c r="A33" s="13" t="s">
        <v>23</v>
      </c>
    </row>
    <row r="34" spans="1:10" x14ac:dyDescent="0.25">
      <c r="B34" s="13" t="s">
        <v>26</v>
      </c>
      <c r="F34" s="31">
        <f>Given!B7</f>
        <v>100000</v>
      </c>
      <c r="G34" s="19" t="str">
        <f>IF(ISBLANK(F34),"O",IF(F34= 100000,"P","O"))</f>
        <v>P</v>
      </c>
    </row>
    <row r="35" spans="1:10" x14ac:dyDescent="0.25">
      <c r="B35" s="13" t="s">
        <v>27</v>
      </c>
      <c r="F35" s="32">
        <f>C22</f>
        <v>31500</v>
      </c>
      <c r="G35" s="19" t="str">
        <f>IF(ISBLANK(F35),"O",IF(F35= 31500,"P","O"))</f>
        <v>P</v>
      </c>
    </row>
    <row r="36" spans="1:10" ht="15.75" thickBot="1" x14ac:dyDescent="0.3">
      <c r="B36" s="13" t="s">
        <v>28</v>
      </c>
      <c r="F36" s="33">
        <f>SUM(F34:F35)</f>
        <v>131500</v>
      </c>
      <c r="G36" s="19" t="str">
        <f>IF(ISBLANK(F36),"O",IF(F36= 131500,"P","O"))</f>
        <v>P</v>
      </c>
    </row>
    <row r="37" spans="1:10" ht="15.75" thickTop="1" x14ac:dyDescent="0.25"/>
    <row r="38" spans="1:10" x14ac:dyDescent="0.25">
      <c r="A38" s="13" t="s">
        <v>24</v>
      </c>
    </row>
    <row r="39" spans="1:10" x14ac:dyDescent="0.25">
      <c r="B39" s="13" t="s">
        <v>30</v>
      </c>
      <c r="F39" s="31">
        <f>Given!B8</f>
        <v>25000</v>
      </c>
      <c r="G39" s="19" t="str">
        <f>IF(ISBLANK(F39),"O",IF(F39= 25000,"P","O"))</f>
        <v>P</v>
      </c>
    </row>
    <row r="40" spans="1:10" x14ac:dyDescent="0.25">
      <c r="B40" s="13" t="s">
        <v>27</v>
      </c>
      <c r="F40" s="32">
        <f>F20</f>
        <v>37000</v>
      </c>
      <c r="G40" s="19" t="str">
        <f>IF(ISBLANK(F40),"O",IF(F40= 37000,"P","O"))</f>
        <v>P</v>
      </c>
    </row>
    <row r="41" spans="1:10" ht="15.75" thickBot="1" x14ac:dyDescent="0.3">
      <c r="B41" s="13" t="s">
        <v>29</v>
      </c>
      <c r="F41" s="33">
        <f>SUM(F39:F40)</f>
        <v>62000</v>
      </c>
      <c r="G41" s="19" t="str">
        <f>IF(ISBLANK(F41),"O",IF(F41= 62000,"P","O"))</f>
        <v>P</v>
      </c>
    </row>
    <row r="42" spans="1:10" ht="15.75" thickTop="1" x14ac:dyDescent="0.25"/>
    <row r="43" spans="1:10" x14ac:dyDescent="0.25">
      <c r="A43" s="13" t="s">
        <v>25</v>
      </c>
    </row>
    <row r="44" spans="1:10" x14ac:dyDescent="0.25">
      <c r="B44" s="13" t="s">
        <v>32</v>
      </c>
      <c r="F44" s="31">
        <f>F36</f>
        <v>131500</v>
      </c>
      <c r="G44" s="19" t="str">
        <f>IF(ISBLANK(F44),"O",IF(F44= 131500,"P","O"))</f>
        <v>P</v>
      </c>
    </row>
    <row r="45" spans="1:10" x14ac:dyDescent="0.25">
      <c r="A45" s="29" t="s">
        <v>21</v>
      </c>
      <c r="B45" s="13" t="s">
        <v>31</v>
      </c>
      <c r="F45" s="32">
        <f>F41</f>
        <v>62000</v>
      </c>
      <c r="G45" s="19" t="str">
        <f>IF(ISBLANK(F45),"O",IF(F45= 62000,"P","O"))</f>
        <v>P</v>
      </c>
    </row>
    <row r="46" spans="1:10" ht="15.75" thickBot="1" x14ac:dyDescent="0.3">
      <c r="B46" s="30" t="s">
        <v>33</v>
      </c>
      <c r="C46" s="30"/>
      <c r="F46" s="33">
        <f>F44-F45</f>
        <v>69500</v>
      </c>
      <c r="G46" s="19" t="str">
        <f>IF(ISBLANK(F46),"O",IF(F46= 69500,"P","O"))</f>
        <v>P</v>
      </c>
    </row>
    <row r="47" spans="1:10" ht="15.75" thickTop="1" x14ac:dyDescent="0.25"/>
    <row r="48" spans="1:10" ht="36" customHeight="1" x14ac:dyDescent="0.25">
      <c r="A48" s="40" t="s">
        <v>58</v>
      </c>
      <c r="B48" s="40"/>
      <c r="C48" s="40"/>
      <c r="D48" s="40"/>
      <c r="E48" s="40"/>
      <c r="F48" s="40"/>
      <c r="G48" s="40"/>
      <c r="H48" s="40"/>
      <c r="I48" s="40"/>
      <c r="J48" s="40"/>
    </row>
  </sheetData>
  <sheetProtection formatCells="0" formatColumns="0" formatRows="0" insertColumns="0" insertRows="0" insertHyperlinks="0" deleteColumns="0" deleteRows="0" sort="0" autoFilter="0" pivotTables="0"/>
  <mergeCells count="3">
    <mergeCell ref="B10:D10"/>
    <mergeCell ref="H10:I10"/>
    <mergeCell ref="A48:J48"/>
  </mergeCells>
  <dataValidations count="60">
    <dataValidation type="decimal" allowBlank="1" showInputMessage="1" showErrorMessage="1" error="The amount entered must be between -1 billion and +1 billion. You probably entered text or tried to divide by zero." sqref="B13">
      <formula1>-1000000000</formula1>
      <formula2>1000000000</formula2>
    </dataValidation>
    <dataValidation type="decimal" allowBlank="1" showInputMessage="1" showErrorMessage="1" error="The amount entered must be between -1 billion and +1 billion. You probably entered text or tried to divide by zero." sqref="C13">
      <formula1>-1000000000</formula1>
      <formula2>1000000000</formula2>
    </dataValidation>
    <dataValidation type="decimal" allowBlank="1" showInputMessage="1" showErrorMessage="1" error="The amount entered must be between -1 billion and +1 billion. You probably entered text or tried to divide by zero." sqref="D13">
      <formula1>-1000000000</formula1>
      <formula2>1000000000</formula2>
    </dataValidation>
    <dataValidation type="decimal" allowBlank="1" showInputMessage="1" showErrorMessage="1" error="The amount entered must be between -1 billion and +1 billion. You probably entered text or tried to divide by zero." sqref="F13">
      <formula1>-1000000000</formula1>
      <formula2>1000000000</formula2>
    </dataValidation>
    <dataValidation type="decimal" allowBlank="1" showInputMessage="1" showErrorMessage="1" error="The amount entered must be between -1 billion and +1 billion. You probably entered text or tried to divide by zero." sqref="H13">
      <formula1>-1000000000</formula1>
      <formula2>1000000000</formula2>
    </dataValidation>
    <dataValidation type="decimal" allowBlank="1" showInputMessage="1" showErrorMessage="1" error="The amount entered must be between -1 billion and +1 billion. You probably entered text or tried to divide by zero." sqref="I13">
      <formula1>-1000000000</formula1>
      <formula2>1000000000</formula2>
    </dataValidation>
    <dataValidation type="decimal" allowBlank="1" showInputMessage="1" showErrorMessage="1" error="The amount entered must be between -1 billion and +1 billion. You probably entered text or tried to divide by zero." sqref="B14">
      <formula1>-1000000000</formula1>
      <formula2>1000000000</formula2>
    </dataValidation>
    <dataValidation type="decimal" allowBlank="1" showInputMessage="1" showErrorMessage="1" error="The amount entered must be between -1 billion and +1 billion. You probably entered text or tried to divide by zero." sqref="C14">
      <formula1>-1000000000</formula1>
      <formula2>1000000000</formula2>
    </dataValidation>
    <dataValidation type="decimal" allowBlank="1" showInputMessage="1" showErrorMessage="1" error="The amount entered must be between -1 billion and +1 billion. You probably entered text or tried to divide by zero." sqref="D14">
      <formula1>-1000000000</formula1>
      <formula2>1000000000</formula2>
    </dataValidation>
    <dataValidation type="decimal" allowBlank="1" showInputMessage="1" showErrorMessage="1" error="The amount entered must be between -1 billion and +1 billion. You probably entered text or tried to divide by zero." sqref="F14">
      <formula1>-1000000000</formula1>
      <formula2>1000000000</formula2>
    </dataValidation>
    <dataValidation type="decimal" allowBlank="1" showInputMessage="1" showErrorMessage="1" error="The amount entered must be between -1 billion and +1 billion. You probably entered text or tried to divide by zero." sqref="H14">
      <formula1>-1000000000</formula1>
      <formula2>1000000000</formula2>
    </dataValidation>
    <dataValidation type="decimal" allowBlank="1" showInputMessage="1" showErrorMessage="1" error="The amount entered must be between -1 billion and +1 billion. You probably entered text or tried to divide by zero." sqref="I14">
      <formula1>-1000000000</formula1>
      <formula2>1000000000</formula2>
    </dataValidation>
    <dataValidation type="decimal" allowBlank="1" showInputMessage="1" showErrorMessage="1" error="The amount entered must be between -1 billion and +1 billion. You probably entered text or tried to divide by zero." sqref="B15">
      <formula1>-1000000000</formula1>
      <formula2>1000000000</formula2>
    </dataValidation>
    <dataValidation type="decimal" allowBlank="1" showInputMessage="1" showErrorMessage="1" error="The amount entered must be between -1 billion and +1 billion. You probably entered text or tried to divide by zero." sqref="C15">
      <formula1>-1000000000</formula1>
      <formula2>1000000000</formula2>
    </dataValidation>
    <dataValidation type="decimal" allowBlank="1" showInputMessage="1" showErrorMessage="1" error="The amount entered must be between -1 billion and +1 billion. You probably entered text or tried to divide by zero." sqref="D15">
      <formula1>-1000000000</formula1>
      <formula2>1000000000</formula2>
    </dataValidation>
    <dataValidation type="decimal" allowBlank="1" showInputMessage="1" showErrorMessage="1" error="The amount entered must be between -1 billion and +1 billion. You probably entered text or tried to divide by zero." sqref="F15">
      <formula1>-1000000000</formula1>
      <formula2>1000000000</formula2>
    </dataValidation>
    <dataValidation type="decimal" allowBlank="1" showInputMessage="1" showErrorMessage="1" error="The amount entered must be between -1 billion and +1 billion. You probably entered text or tried to divide by zero." sqref="H15">
      <formula1>-1000000000</formula1>
      <formula2>1000000000</formula2>
    </dataValidation>
    <dataValidation type="decimal" allowBlank="1" showInputMessage="1" showErrorMessage="1" error="The amount entered must be between -1 billion and +1 billion. You probably entered text or tried to divide by zero." sqref="I15">
      <formula1>-1000000000</formula1>
      <formula2>1000000000</formula2>
    </dataValidation>
    <dataValidation type="decimal" allowBlank="1" showInputMessage="1" showErrorMessage="1" error="The amount entered must be between -1 billion and +1 billion. You probably entered text or tried to divide by zero." sqref="B16">
      <formula1>-1000000000</formula1>
      <formula2>1000000000</formula2>
    </dataValidation>
    <dataValidation type="decimal" allowBlank="1" showInputMessage="1" showErrorMessage="1" error="The amount entered must be between -1 billion and +1 billion. You probably entered text or tried to divide by zero." sqref="C16">
      <formula1>-1000000000</formula1>
      <formula2>1000000000</formula2>
    </dataValidation>
    <dataValidation type="decimal" allowBlank="1" showInputMessage="1" showErrorMessage="1" error="The amount entered must be between -1 billion and +1 billion. You probably entered text or tried to divide by zero." sqref="D16">
      <formula1>-1000000000</formula1>
      <formula2>1000000000</formula2>
    </dataValidation>
    <dataValidation type="decimal" allowBlank="1" showInputMessage="1" showErrorMessage="1" error="The amount entered must be between -1 billion and +1 billion. You probably entered text or tried to divide by zero." sqref="F16">
      <formula1>-1000000000</formula1>
      <formula2>1000000000</formula2>
    </dataValidation>
    <dataValidation type="decimal" allowBlank="1" showInputMessage="1" showErrorMessage="1" error="The amount entered must be between -1 billion and +1 billion. You probably entered text or tried to divide by zero." sqref="H16">
      <formula1>-1000000000</formula1>
      <formula2>1000000000</formula2>
    </dataValidation>
    <dataValidation type="decimal" allowBlank="1" showInputMessage="1" showErrorMessage="1" error="The amount entered must be between -1 billion and +1 billion. You probably entered text or tried to divide by zero." sqref="I16">
      <formula1>-1000000000</formula1>
      <formula2>1000000000</formula2>
    </dataValidation>
    <dataValidation type="decimal" allowBlank="1" showInputMessage="1" showErrorMessage="1" error="The amount entered must be between -1 billion and +1 billion. You probably entered text or tried to divide by zero." sqref="B17">
      <formula1>-1000000000</formula1>
      <formula2>1000000000</formula2>
    </dataValidation>
    <dataValidation type="decimal" allowBlank="1" showInputMessage="1" showErrorMessage="1" error="The amount entered must be between -1 billion and +1 billion. You probably entered text or tried to divide by zero." sqref="C17">
      <formula1>-1000000000</formula1>
      <formula2>1000000000</formula2>
    </dataValidation>
    <dataValidation type="decimal" allowBlank="1" showInputMessage="1" showErrorMessage="1" error="The amount entered must be between -1 billion and +1 billion. You probably entered text or tried to divide by zero." sqref="D17">
      <formula1>-1000000000</formula1>
      <formula2>1000000000</formula2>
    </dataValidation>
    <dataValidation type="decimal" allowBlank="1" showInputMessage="1" showErrorMessage="1" error="The amount entered must be between -1 billion and +1 billion. You probably entered text or tried to divide by zero." sqref="F17">
      <formula1>-1000000000</formula1>
      <formula2>1000000000</formula2>
    </dataValidation>
    <dataValidation type="decimal" allowBlank="1" showInputMessage="1" showErrorMessage="1" error="The amount entered must be between -1 billion and +1 billion. You probably entered text or tried to divide by zero." sqref="H17">
      <formula1>-1000000000</formula1>
      <formula2>1000000000</formula2>
    </dataValidation>
    <dataValidation type="decimal" allowBlank="1" showInputMessage="1" showErrorMessage="1" error="The amount entered must be between -1 billion and +1 billion. You probably entered text or tried to divide by zero." sqref="I17">
      <formula1>-1000000000</formula1>
      <formula2>1000000000</formula2>
    </dataValidation>
    <dataValidation type="decimal" allowBlank="1" showInputMessage="1" showErrorMessage="1" error="The amount entered must be between -1 billion and +1 billion. You probably entered text or tried to divide by zero." sqref="B18">
      <formula1>-1000000000</formula1>
      <formula2>1000000000</formula2>
    </dataValidation>
    <dataValidation type="decimal" allowBlank="1" showInputMessage="1" showErrorMessage="1" error="The amount entered must be between -1 billion and +1 billion. You probably entered text or tried to divide by zero." sqref="C18">
      <formula1>-1000000000</formula1>
      <formula2>1000000000</formula2>
    </dataValidation>
    <dataValidation type="decimal" allowBlank="1" showInputMessage="1" showErrorMessage="1" error="The amount entered must be between -1 billion and +1 billion. You probably entered text or tried to divide by zero." sqref="D18">
      <formula1>-1000000000</formula1>
      <formula2>1000000000</formula2>
    </dataValidation>
    <dataValidation type="decimal" allowBlank="1" showInputMessage="1" showErrorMessage="1" error="The amount entered must be between -1 billion and +1 billion. You probably entered text or tried to divide by zero." sqref="F18">
      <formula1>-1000000000</formula1>
      <formula2>1000000000</formula2>
    </dataValidation>
    <dataValidation type="decimal" allowBlank="1" showInputMessage="1" showErrorMessage="1" error="The amount entered must be between -1 billion and +1 billion. You probably entered text or tried to divide by zero." sqref="H18">
      <formula1>-1000000000</formula1>
      <formula2>1000000000</formula2>
    </dataValidation>
    <dataValidation type="decimal" allowBlank="1" showInputMessage="1" showErrorMessage="1" error="The amount entered must be between -1 billion and +1 billion. You probably entered text or tried to divide by zero." sqref="I18">
      <formula1>-1000000000</formula1>
      <formula2>1000000000</formula2>
    </dataValidation>
    <dataValidation type="decimal" allowBlank="1" showInputMessage="1" showErrorMessage="1" error="The amount entered must be between -1 billion and +1 billion. You probably entered text or tried to divide by zero." sqref="B19">
      <formula1>-1000000000</formula1>
      <formula2>1000000000</formula2>
    </dataValidation>
    <dataValidation type="decimal" allowBlank="1" showInputMessage="1" showErrorMessage="1" error="The amount entered must be between -1 billion and +1 billion. You probably entered text or tried to divide by zero." sqref="C19">
      <formula1>-1000000000</formula1>
      <formula2>1000000000</formula2>
    </dataValidation>
    <dataValidation type="decimal" allowBlank="1" showInputMessage="1" showErrorMessage="1" error="The amount entered must be between -1 billion and +1 billion. You probably entered text or tried to divide by zero." sqref="D19">
      <formula1>-1000000000</formula1>
      <formula2>1000000000</formula2>
    </dataValidation>
    <dataValidation type="decimal" allowBlank="1" showInputMessage="1" showErrorMessage="1" error="The amount entered must be between -1 billion and +1 billion. You probably entered text or tried to divide by zero." sqref="F19">
      <formula1>-1000000000</formula1>
      <formula2>1000000000</formula2>
    </dataValidation>
    <dataValidation type="decimal" allowBlank="1" showInputMessage="1" showErrorMessage="1" error="The amount entered must be between -1 billion and +1 billion. You probably entered text or tried to divide by zero." sqref="H19">
      <formula1>-1000000000</formula1>
      <formula2>1000000000</formula2>
    </dataValidation>
    <dataValidation type="decimal" allowBlank="1" showInputMessage="1" showErrorMessage="1" error="The amount entered must be between -1 billion and +1 billion. You probably entered text or tried to divide by zero." sqref="I19">
      <formula1>-1000000000</formula1>
      <formula2>1000000000</formula2>
    </dataValidation>
    <dataValidation type="decimal" allowBlank="1" showInputMessage="1" showErrorMessage="1" error="The amount entered must be between -1 billion and +1 billion. You probably entered text or tried to divide by zero." sqref="B20">
      <formula1>-1000000000</formula1>
      <formula2>1000000000</formula2>
    </dataValidation>
    <dataValidation type="decimal" allowBlank="1" showInputMessage="1" showErrorMessage="1" error="The amount entered must be between -1 billion and +1 billion. You probably entered text or tried to divide by zero." sqref="C20">
      <formula1>-1000000000</formula1>
      <formula2>1000000000</formula2>
    </dataValidation>
    <dataValidation type="decimal" allowBlank="1" showInputMessage="1" showErrorMessage="1" error="The amount entered must be between -1 billion and +1 billion. You probably entered text or tried to divide by zero." sqref="D20">
      <formula1>-1000000000</formula1>
      <formula2>1000000000</formula2>
    </dataValidation>
    <dataValidation type="decimal" allowBlank="1" showInputMessage="1" showErrorMessage="1" error="The amount entered must be between -1 billion and +1 billion. You probably entered text or tried to divide by zero." sqref="F20">
      <formula1>-1000000000</formula1>
      <formula2>1000000000</formula2>
    </dataValidation>
    <dataValidation type="decimal" allowBlank="1" showInputMessage="1" showErrorMessage="1" error="The amount entered must be between -1 billion and +1 billion. You probably entered text or tried to divide by zero." sqref="H20">
      <formula1>-1000000000</formula1>
      <formula2>1000000000</formula2>
    </dataValidation>
    <dataValidation type="decimal" allowBlank="1" showInputMessage="1" showErrorMessage="1" error="The amount entered must be between -1 billion and +1 billion. You probably entered text or tried to divide by zero." sqref="I20">
      <formula1>-1000000000</formula1>
      <formula2>1000000000</formula2>
    </dataValidation>
    <dataValidation type="decimal" allowBlank="1" showInputMessage="1" showErrorMessage="1" error="The amount entered must be between -1 billion and +1 billion. You probably entered text or tried to divide by zero." sqref="C22">
      <formula1>-1000000000</formula1>
      <formula2>1000000000</formula2>
    </dataValidation>
    <dataValidation type="decimal" allowBlank="1" showInputMessage="1" showErrorMessage="1" error="The amount entered must be between -1 billion and +1 billion. You probably entered text or tried to divide by zero." sqref="F22">
      <formula1>-1000000000</formula1>
      <formula2>1000000000</formula2>
    </dataValidation>
    <dataValidation type="decimal" allowBlank="1" showInputMessage="1" showErrorMessage="1" error="The amount entered must be between -1 billion and +1 billion. You probably entered text or tried to divide by zero." sqref="H22">
      <formula1>-1000000000</formula1>
      <formula2>1000000000</formula2>
    </dataValidation>
    <dataValidation type="decimal" allowBlank="1" showInputMessage="1" showErrorMessage="1" error="The amount entered must be between -1 billion and +1 billion. You probably entered text or tried to divide by zero." sqref="F34">
      <formula1>-1000000000</formula1>
      <formula2>1000000000</formula2>
    </dataValidation>
    <dataValidation type="decimal" allowBlank="1" showInputMessage="1" showErrorMessage="1" error="The amount entered must be between -1 billion and +1 billion. You probably entered text or tried to divide by zero." sqref="F35">
      <formula1>-1000000000</formula1>
      <formula2>1000000000</formula2>
    </dataValidation>
    <dataValidation type="decimal" allowBlank="1" showInputMessage="1" showErrorMessage="1" error="The amount entered must be between -1 billion and +1 billion. You probably entered text or tried to divide by zero." sqref="F36">
      <formula1>-1000000000</formula1>
      <formula2>1000000000</formula2>
    </dataValidation>
    <dataValidation type="decimal" allowBlank="1" showInputMessage="1" showErrorMessage="1" error="The amount entered must be between -1 billion and +1 billion. You probably entered text or tried to divide by zero." sqref="F39">
      <formula1>-1000000000</formula1>
      <formula2>1000000000</formula2>
    </dataValidation>
    <dataValidation type="decimal" allowBlank="1" showInputMessage="1" showErrorMessage="1" error="The amount entered must be between -1 billion and +1 billion. You probably entered text or tried to divide by zero." sqref="F40">
      <formula1>-1000000000</formula1>
      <formula2>1000000000</formula2>
    </dataValidation>
    <dataValidation type="decimal" allowBlank="1" showInputMessage="1" showErrorMessage="1" error="The amount entered must be between -1 billion and +1 billion. You probably entered text or tried to divide by zero." sqref="F41">
      <formula1>-1000000000</formula1>
      <formula2>1000000000</formula2>
    </dataValidation>
    <dataValidation type="decimal" allowBlank="1" showInputMessage="1" showErrorMessage="1" error="The amount entered must be between -1 billion and +1 billion. You probably entered text or tried to divide by zero." sqref="F44">
      <formula1>-1000000000</formula1>
      <formula2>1000000000</formula2>
    </dataValidation>
    <dataValidation type="decimal" allowBlank="1" showInputMessage="1" showErrorMessage="1" error="The amount entered must be between -1 billion and +1 billion. You probably entered text or tried to divide by zero." sqref="F45">
      <formula1>-1000000000</formula1>
      <formula2>1000000000</formula2>
    </dataValidation>
    <dataValidation type="decimal" allowBlank="1" showInputMessage="1" showErrorMessage="1" error="The amount entered must be between -1 billion and +1 billion. You probably entered text or tried to divide by zero." sqref="F46">
      <formula1>-1000000000</formula1>
      <formula2>1000000000</formula2>
    </dataValidation>
  </dataValidations>
  <pageMargins left="0.7" right="0.7" top="0.75" bottom="0.75" header="0.3" footer="0.3"/>
  <pageSetup orientation="landscape" horizontalDpi="4294967293" verticalDpi="4294967293"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Given</vt:lpstr>
      <vt:lpstr>All Parts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User</dc:creator>
  <cp:lastModifiedBy>Ian Feltmate</cp:lastModifiedBy>
  <cp:lastPrinted>2011-09-29T20:16:06Z</cp:lastPrinted>
  <dcterms:created xsi:type="dcterms:W3CDTF">2011-09-25T00:54:06Z</dcterms:created>
  <dcterms:modified xsi:type="dcterms:W3CDTF">2018-04-27T23:48:46Z</dcterms:modified>
</cp:coreProperties>
</file>